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03 業務部\★再エネ主力化\500新手法（R3補正）\05_未利用熱・廃熱・燃料転換\03公募・周知\"/>
    </mc:Choice>
  </mc:AlternateContent>
  <workbookProtection workbookAlgorithmName="SHA-512" workbookHashValue="KMukH8IFx4LIeDOTc0Rh40zWh8MyiXLP6++ASK2tIwiM7HTEXtMQ5NooZMRxdjZ9rzk3r0HmB7Kbinq+eRwY3A==" workbookSaltValue="xXUA7wnGM+LSffReGHV8nQ==" workbookSpinCount="100000" lockStructure="1"/>
  <bookViews>
    <workbookView xWindow="2070" yWindow="2070" windowWidth="34740" windowHeight="17850"/>
  </bookViews>
  <sheets>
    <sheet name="B-1実施計画書" sheetId="11" r:id="rId1"/>
    <sheet name="C-1経費内訳（１年目）" sheetId="2" r:id="rId2"/>
    <sheet name="C-2経費内訳表（１年目）" sheetId="3" r:id="rId3"/>
    <sheet name="C-1経費内訳（２年目）" sheetId="35" state="hidden" r:id="rId4"/>
    <sheet name="C-2経費内訳表（２年目）" sheetId="36" state="hidden" r:id="rId5"/>
    <sheet name="C-1経費内訳（全体）" sheetId="38" state="hidden" r:id="rId6"/>
    <sheet name="経費内訳表 (記載例)" sheetId="33" r:id="rId7"/>
  </sheets>
  <externalReferences>
    <externalReference r:id="rId8"/>
  </externalReferences>
  <definedNames>
    <definedName name="_xlnm.Print_Area" localSheetId="0">'B-1実施計画書'!$B$1:$BZ$230</definedName>
    <definedName name="_xlnm.Print_Area" localSheetId="1">'C-1経費内訳（１年目）'!$B$1:$L$39</definedName>
    <definedName name="_xlnm.Print_Area" localSheetId="3">'C-1経費内訳（２年目）'!$B$1:$L$39</definedName>
    <definedName name="_xlnm.Print_Area" localSheetId="5">'C-1経費内訳（全体）'!$B$1:$L$39</definedName>
    <definedName name="_xlnm.Print_Area" localSheetId="2">'C-2経費内訳表（１年目）'!$B$1:$W$51</definedName>
    <definedName name="_xlnm.Print_Area" localSheetId="4">'C-2経費内訳表（２年目）'!$B$1:$W$51</definedName>
    <definedName name="_xlnm.Print_Area" localSheetId="6">'経費内訳表 (記載例)'!#REF!</definedName>
    <definedName name="_xlnm.Print_Titles" localSheetId="2">'C-2経費内訳表（１年目）'!$4:$7</definedName>
    <definedName name="_xlnm.Print_Titles" localSheetId="4">'C-2経費内訳表（２年目）'!$4:$7</definedName>
    <definedName name="_xlnm.Print_Titles" localSheetId="6">'経費内訳表 (記載例)'!#REF!</definedName>
    <definedName name="急速充電設備リスト" localSheetId="5">#REF!</definedName>
    <definedName name="急速充電設備リスト" localSheetId="6">[1]!急速充電設備テーブル[急速充電設備　メーカー名]</definedName>
    <definedName name="急速充電設備リスト">#REF!</definedName>
    <definedName name="車名リスト" localSheetId="5">#REF!</definedName>
    <definedName name="車名リスト" localSheetId="6">[1]!電気自動車テーブル[メーカー名・車　名]</definedName>
    <definedName name="車名リスト">#REF!</definedName>
    <definedName name="充放電設備リスト" localSheetId="5">#REF!</definedName>
    <definedName name="充放電設備リスト" localSheetId="6">[1]!充放電設備テーブル[メーカー名・型式]</definedName>
    <definedName name="充放電設備リスト">#REF!</definedName>
    <definedName name="普通充電設備リスト" localSheetId="5">#REF!</definedName>
    <definedName name="普通充電設備リスト" localSheetId="6">[1]!普通充電設備テーブル[普通充電設備　メーカー名]</definedName>
    <definedName name="普通充電設備リス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15" i="35" l="1"/>
  <c r="K10" i="35"/>
  <c r="K10" i="2"/>
  <c r="C4" i="38"/>
  <c r="C4" i="35"/>
  <c r="C4" i="2"/>
  <c r="Y18" i="33"/>
  <c r="Y17" i="33"/>
  <c r="Z31" i="33"/>
  <c r="U31" i="33"/>
  <c r="W31" i="33" s="1"/>
  <c r="G31" i="33"/>
  <c r="X31" i="33" s="1"/>
  <c r="U30" i="33"/>
  <c r="W30" i="33" s="1"/>
  <c r="G30" i="33"/>
  <c r="AA30" i="33" s="1"/>
  <c r="U29" i="33"/>
  <c r="W29" i="33" s="1"/>
  <c r="G29" i="33"/>
  <c r="X29" i="33" s="1"/>
  <c r="W42" i="33"/>
  <c r="T39" i="33"/>
  <c r="S39" i="33"/>
  <c r="R39" i="33"/>
  <c r="P39" i="33"/>
  <c r="O39" i="33"/>
  <c r="G39" i="33"/>
  <c r="V33" i="33"/>
  <c r="T33" i="33"/>
  <c r="S33" i="33"/>
  <c r="R33" i="33"/>
  <c r="R40" i="33" s="1"/>
  <c r="Q33" i="33"/>
  <c r="P33" i="33"/>
  <c r="P40" i="33" s="1"/>
  <c r="O33" i="33"/>
  <c r="O40" i="33" s="1"/>
  <c r="N33" i="33"/>
  <c r="M33" i="33"/>
  <c r="L33" i="33"/>
  <c r="K33" i="33"/>
  <c r="K40" i="33" s="1"/>
  <c r="J33" i="33"/>
  <c r="J40" i="33" s="1"/>
  <c r="I33" i="33"/>
  <c r="I40" i="33" s="1"/>
  <c r="U32" i="33"/>
  <c r="W32" i="33" s="1"/>
  <c r="G32" i="33"/>
  <c r="U28" i="33"/>
  <c r="W28" i="33" s="1"/>
  <c r="G28" i="33"/>
  <c r="X28" i="33" s="1"/>
  <c r="U27" i="33"/>
  <c r="W27" i="33" s="1"/>
  <c r="G27" i="33"/>
  <c r="AA27" i="33" s="1"/>
  <c r="U26" i="33"/>
  <c r="W26" i="33" s="1"/>
  <c r="G26" i="33"/>
  <c r="AA26" i="33" s="1"/>
  <c r="U25" i="33"/>
  <c r="W25" i="33" s="1"/>
  <c r="G25" i="33"/>
  <c r="AA25" i="33" s="1"/>
  <c r="U24" i="33"/>
  <c r="W24" i="33" s="1"/>
  <c r="G24" i="33"/>
  <c r="AA24" i="33" s="1"/>
  <c r="U23" i="33"/>
  <c r="W23" i="33" s="1"/>
  <c r="G23" i="33"/>
  <c r="AA23" i="33" s="1"/>
  <c r="U22" i="33"/>
  <c r="G22" i="33"/>
  <c r="Z22" i="33" s="1"/>
  <c r="T19" i="33"/>
  <c r="S19" i="33"/>
  <c r="R19" i="33"/>
  <c r="P19" i="33"/>
  <c r="O19" i="33"/>
  <c r="G19" i="33"/>
  <c r="V13" i="33"/>
  <c r="T13" i="33"/>
  <c r="S13" i="33"/>
  <c r="R13" i="33"/>
  <c r="Q13" i="33"/>
  <c r="P13" i="33"/>
  <c r="O13" i="33"/>
  <c r="O20" i="33" s="1"/>
  <c r="K13" i="33"/>
  <c r="K20" i="33" s="1"/>
  <c r="J13" i="33"/>
  <c r="J20" i="33" s="1"/>
  <c r="I13" i="33"/>
  <c r="I20" i="33" s="1"/>
  <c r="U12" i="33"/>
  <c r="W12" i="33" s="1"/>
  <c r="G12" i="33"/>
  <c r="X12" i="33" s="1"/>
  <c r="U11" i="33"/>
  <c r="W11" i="33" s="1"/>
  <c r="G11" i="33"/>
  <c r="Z11" i="33" s="1"/>
  <c r="U10" i="33"/>
  <c r="W10" i="33" s="1"/>
  <c r="G10" i="33"/>
  <c r="U9" i="33"/>
  <c r="W9" i="33" s="1"/>
  <c r="G9" i="33"/>
  <c r="AA9" i="33" s="1"/>
  <c r="Y32" i="33" l="1"/>
  <c r="I41" i="33"/>
  <c r="K41" i="33"/>
  <c r="X30" i="33"/>
  <c r="Z30" i="33"/>
  <c r="Y31" i="33"/>
  <c r="Y30" i="33"/>
  <c r="Y29" i="33"/>
  <c r="AA31" i="33"/>
  <c r="Y26" i="33"/>
  <c r="Z29" i="33"/>
  <c r="Z12" i="33"/>
  <c r="R20" i="33"/>
  <c r="R41" i="33" s="1"/>
  <c r="Y27" i="33"/>
  <c r="AA29" i="33"/>
  <c r="T20" i="33"/>
  <c r="Z27" i="33"/>
  <c r="Y12" i="33"/>
  <c r="AA12" i="33"/>
  <c r="X27" i="33"/>
  <c r="J41" i="33"/>
  <c r="X25" i="33"/>
  <c r="T40" i="33"/>
  <c r="T41" i="33" s="1"/>
  <c r="Y25" i="33"/>
  <c r="Z25" i="33"/>
  <c r="S40" i="33"/>
  <c r="S20" i="33"/>
  <c r="S41" i="33" s="1"/>
  <c r="Z32" i="33"/>
  <c r="AA32" i="33"/>
  <c r="X26" i="33"/>
  <c r="Z26" i="33"/>
  <c r="P20" i="33"/>
  <c r="P41" i="33" s="1"/>
  <c r="U33" i="33"/>
  <c r="Y28" i="33"/>
  <c r="AA22" i="33"/>
  <c r="Z28" i="33"/>
  <c r="X11" i="33"/>
  <c r="AA11" i="33"/>
  <c r="Y11" i="33"/>
  <c r="W13" i="33"/>
  <c r="U13" i="33"/>
  <c r="M15" i="33" s="1"/>
  <c r="O41" i="33"/>
  <c r="Y10" i="33"/>
  <c r="AA28" i="33"/>
  <c r="G33" i="33"/>
  <c r="X24" i="33"/>
  <c r="W22" i="33"/>
  <c r="W33" i="33" s="1"/>
  <c r="X23" i="33"/>
  <c r="Y24" i="33"/>
  <c r="X10" i="33"/>
  <c r="Y9" i="33"/>
  <c r="X22" i="33"/>
  <c r="Y23" i="33"/>
  <c r="Z24" i="33"/>
  <c r="G13" i="33"/>
  <c r="Z10" i="33"/>
  <c r="Z9" i="33"/>
  <c r="AA10" i="33"/>
  <c r="Z23" i="33"/>
  <c r="X32" i="33"/>
  <c r="X9" i="33"/>
  <c r="Q37" i="33" l="1"/>
  <c r="U37" i="33" s="1"/>
  <c r="N36" i="33"/>
  <c r="U36" i="33" s="1"/>
  <c r="Y22" i="33"/>
  <c r="Q17" i="33"/>
  <c r="U17" i="33" s="1"/>
  <c r="L14" i="33"/>
  <c r="L19" i="33" s="1"/>
  <c r="L20" i="33" s="1"/>
  <c r="N16" i="33"/>
  <c r="U16" i="33" s="1"/>
  <c r="Q18" i="33"/>
  <c r="U18" i="33" s="1"/>
  <c r="V18" i="33" s="1"/>
  <c r="W18" i="33" s="1"/>
  <c r="Y13" i="33"/>
  <c r="G20" i="33"/>
  <c r="U15" i="33"/>
  <c r="M19" i="33"/>
  <c r="M20" i="33" s="1"/>
  <c r="Q38" i="33"/>
  <c r="U38" i="33" s="1"/>
  <c r="L34" i="33"/>
  <c r="G40" i="33"/>
  <c r="Y33" i="33"/>
  <c r="M35" i="33"/>
  <c r="N39" i="33" l="1"/>
  <c r="N40" i="33" s="1"/>
  <c r="N19" i="33"/>
  <c r="N20" i="33" s="1"/>
  <c r="U14" i="33"/>
  <c r="U19" i="33" s="1"/>
  <c r="U20" i="33" s="1"/>
  <c r="Q19" i="33"/>
  <c r="Q20" i="33" s="1"/>
  <c r="L39" i="33"/>
  <c r="L40" i="33" s="1"/>
  <c r="L41" i="33" s="1"/>
  <c r="U34" i="33"/>
  <c r="V38" i="33"/>
  <c r="W38" i="33" s="1"/>
  <c r="Y38" i="33" s="1"/>
  <c r="Q39" i="33"/>
  <c r="Q40" i="33" s="1"/>
  <c r="V37" i="33"/>
  <c r="W37" i="33" s="1"/>
  <c r="Y37" i="33" s="1"/>
  <c r="V16" i="33"/>
  <c r="W16" i="33" s="1"/>
  <c r="Y16" i="33" s="1"/>
  <c r="V17" i="33"/>
  <c r="W17" i="33" s="1"/>
  <c r="M39" i="33"/>
  <c r="M40" i="33" s="1"/>
  <c r="M41" i="33" s="1"/>
  <c r="U35" i="33"/>
  <c r="V15" i="33"/>
  <c r="W15" i="33" s="1"/>
  <c r="Y15" i="33" s="1"/>
  <c r="G41" i="33"/>
  <c r="V36" i="33"/>
  <c r="W36" i="33" s="1"/>
  <c r="Y36" i="33" s="1"/>
  <c r="N41" i="33" l="1"/>
  <c r="N42" i="33" s="1"/>
  <c r="V14" i="33"/>
  <c r="V19" i="33" s="1"/>
  <c r="V20" i="33" s="1"/>
  <c r="Q41" i="33"/>
  <c r="U39" i="33"/>
  <c r="U40" i="33" s="1"/>
  <c r="U41" i="33" s="1"/>
  <c r="U43" i="33" s="1"/>
  <c r="V34" i="33"/>
  <c r="V35" i="33"/>
  <c r="W35" i="33" s="1"/>
  <c r="Y35" i="33" s="1"/>
  <c r="Q42" i="33" l="1"/>
  <c r="W14" i="33"/>
  <c r="W19" i="33"/>
  <c r="Y14" i="33"/>
  <c r="V39" i="33"/>
  <c r="V40" i="33" s="1"/>
  <c r="V41" i="33" s="1"/>
  <c r="V43" i="33" s="1"/>
  <c r="W34" i="33"/>
  <c r="W39" i="33" l="1"/>
  <c r="Y34" i="33"/>
  <c r="Y19" i="33"/>
  <c r="W20" i="33"/>
  <c r="Y20" i="33" l="1"/>
  <c r="Y39" i="33"/>
  <c r="W40" i="33"/>
  <c r="Y40" i="33" s="1"/>
  <c r="W41" i="33" l="1"/>
  <c r="W43" i="33" s="1"/>
  <c r="AE133" i="11" l="1"/>
  <c r="AE132" i="11"/>
  <c r="AE131" i="11"/>
  <c r="BD131" i="11"/>
  <c r="CL143" i="11" s="1"/>
  <c r="CM143" i="11" s="1"/>
  <c r="T134" i="11"/>
  <c r="AE137" i="11" s="1"/>
  <c r="AE139" i="11" s="1"/>
  <c r="H15" i="38"/>
  <c r="K15" i="38" s="1"/>
  <c r="H15" i="35"/>
  <c r="H15" i="2"/>
  <c r="K15" i="2" s="1"/>
  <c r="BD133" i="11"/>
  <c r="BK133" i="11" s="1"/>
  <c r="BD132" i="11"/>
  <c r="BK132" i="11" s="1"/>
  <c r="BK131" i="11" l="1"/>
  <c r="BK134" i="11" s="1"/>
  <c r="CL145" i="11"/>
  <c r="CM145" i="11" s="1"/>
  <c r="CL144" i="11"/>
  <c r="CM144" i="11" s="1"/>
  <c r="BJ146" i="11"/>
  <c r="AN134" i="11"/>
  <c r="BA91" i="11"/>
  <c r="BA86" i="11"/>
  <c r="CM146" i="11" l="1"/>
  <c r="V145" i="11" s="1"/>
  <c r="B2" i="38"/>
  <c r="B2" i="36"/>
  <c r="B2" i="35"/>
  <c r="B2" i="3"/>
  <c r="B2" i="2"/>
  <c r="CN4" i="11"/>
  <c r="B3" i="38" s="1"/>
  <c r="CL4" i="11"/>
  <c r="B2" i="11" s="1"/>
  <c r="V46" i="11"/>
  <c r="B3" i="35" l="1"/>
  <c r="V47" i="11" l="1"/>
  <c r="I10" i="38" l="1"/>
  <c r="H10" i="38"/>
  <c r="I8" i="38"/>
  <c r="H8" i="38"/>
  <c r="E8" i="38"/>
  <c r="O36" i="38"/>
  <c r="G36" i="38"/>
  <c r="B17" i="38"/>
  <c r="AC10" i="38"/>
  <c r="CC8" i="38"/>
  <c r="BC8" i="38"/>
  <c r="AC8" i="38"/>
  <c r="K1" i="38"/>
  <c r="W49" i="36"/>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U39" i="36"/>
  <c r="W39" i="36" s="1"/>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S20" i="36"/>
  <c r="R20" i="36"/>
  <c r="Q20" i="36"/>
  <c r="P20" i="36"/>
  <c r="O20" i="36"/>
  <c r="K20" i="36"/>
  <c r="K27" i="36" s="1"/>
  <c r="J20" i="36"/>
  <c r="J27" i="36" s="1"/>
  <c r="J48" i="36" s="1"/>
  <c r="I20" i="36"/>
  <c r="I27" i="36" s="1"/>
  <c r="I48"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U13" i="36"/>
  <c r="W13" i="36" s="1"/>
  <c r="G13" i="36"/>
  <c r="X13" i="36" s="1"/>
  <c r="U12" i="36"/>
  <c r="W12" i="36" s="1"/>
  <c r="G12" i="36"/>
  <c r="AA12" i="36" s="1"/>
  <c r="U11" i="36"/>
  <c r="W11" i="36" s="1"/>
  <c r="G11" i="36"/>
  <c r="AA11" i="36" s="1"/>
  <c r="U10" i="36"/>
  <c r="W10" i="36" s="1"/>
  <c r="G10" i="36"/>
  <c r="AA10" i="36" s="1"/>
  <c r="U9" i="36"/>
  <c r="W9" i="36" s="1"/>
  <c r="G9" i="36"/>
  <c r="AA9" i="36" s="1"/>
  <c r="U8" i="36"/>
  <c r="W8" i="36" s="1"/>
  <c r="O36" i="35"/>
  <c r="G36" i="35"/>
  <c r="E33" i="35"/>
  <c r="B17" i="35"/>
  <c r="AC10" i="35"/>
  <c r="CC8" i="35"/>
  <c r="BC8" i="35"/>
  <c r="AC8" i="35"/>
  <c r="K1" i="35"/>
  <c r="Y45" i="3"/>
  <c r="Y44" i="3"/>
  <c r="Y43" i="3"/>
  <c r="Y42" i="3"/>
  <c r="Y41" i="3"/>
  <c r="Y21" i="3"/>
  <c r="Y25" i="3"/>
  <c r="Y24" i="3"/>
  <c r="Y23" i="3"/>
  <c r="G9" i="3"/>
  <c r="G13" i="3"/>
  <c r="G14" i="3"/>
  <c r="G15" i="3"/>
  <c r="X15" i="3" s="1"/>
  <c r="G16" i="3"/>
  <c r="X16" i="3" s="1"/>
  <c r="J162" i="11"/>
  <c r="E33" i="2"/>
  <c r="T27" i="36" l="1"/>
  <c r="K48" i="36"/>
  <c r="Y13" i="36"/>
  <c r="Z13" i="36"/>
  <c r="Y31" i="36"/>
  <c r="S27" i="36"/>
  <c r="G34" i="38"/>
  <c r="C9" i="38"/>
  <c r="G34" i="35"/>
  <c r="C9" i="35"/>
  <c r="E33" i="38"/>
  <c r="X19" i="36"/>
  <c r="AA33" i="36"/>
  <c r="X30" i="36"/>
  <c r="R27" i="36"/>
  <c r="R48" i="36" s="1"/>
  <c r="AA13" i="36"/>
  <c r="T47" i="36"/>
  <c r="Y14" i="36"/>
  <c r="X12" i="36"/>
  <c r="Z14" i="36"/>
  <c r="AA17" i="36"/>
  <c r="Y32" i="36"/>
  <c r="O47" i="36"/>
  <c r="Y38" i="36"/>
  <c r="P47" i="36"/>
  <c r="AA14" i="36"/>
  <c r="Y33" i="36"/>
  <c r="Z33" i="36"/>
  <c r="Y12" i="36"/>
  <c r="Y15" i="36"/>
  <c r="Y30" i="36"/>
  <c r="X32" i="36"/>
  <c r="Z12" i="36"/>
  <c r="Z15" i="36"/>
  <c r="O27" i="36"/>
  <c r="Z32" i="36"/>
  <c r="X37" i="36"/>
  <c r="Y39" i="36"/>
  <c r="AA15" i="36"/>
  <c r="P27" i="36"/>
  <c r="X39" i="36"/>
  <c r="R47" i="36"/>
  <c r="G20" i="36"/>
  <c r="G27" i="36" s="1"/>
  <c r="X11" i="36"/>
  <c r="X29" i="36"/>
  <c r="AA35" i="36"/>
  <c r="Z39" i="36"/>
  <c r="S47" i="36"/>
  <c r="X31" i="36"/>
  <c r="U40" i="36"/>
  <c r="Q45" i="36" s="1"/>
  <c r="U45" i="36" s="1"/>
  <c r="Z31" i="36"/>
  <c r="X38" i="36"/>
  <c r="W20" i="36"/>
  <c r="W40" i="36"/>
  <c r="X10" i="36"/>
  <c r="Y11" i="36"/>
  <c r="X18" i="36"/>
  <c r="Y19" i="36"/>
  <c r="Y29" i="36"/>
  <c r="Z30" i="36"/>
  <c r="X36" i="36"/>
  <c r="Y37" i="36"/>
  <c r="Z38" i="36"/>
  <c r="X9" i="36"/>
  <c r="Y10" i="36"/>
  <c r="Z11" i="36"/>
  <c r="X17" i="36"/>
  <c r="Y18" i="36"/>
  <c r="Z19" i="36"/>
  <c r="Z29" i="36"/>
  <c r="X35" i="36"/>
  <c r="Y36" i="36"/>
  <c r="Z37" i="36"/>
  <c r="G40" i="36"/>
  <c r="P2" i="36"/>
  <c r="Y9" i="36"/>
  <c r="Z10" i="36"/>
  <c r="X16" i="36"/>
  <c r="Y17" i="36"/>
  <c r="Z18" i="36"/>
  <c r="X34" i="36"/>
  <c r="Y35" i="36"/>
  <c r="Z36" i="36"/>
  <c r="Z9" i="36"/>
  <c r="Y16" i="36"/>
  <c r="Y34" i="36"/>
  <c r="Z16" i="36"/>
  <c r="Z34" i="36"/>
  <c r="U20" i="36"/>
  <c r="X13" i="3"/>
  <c r="X14" i="3"/>
  <c r="X9" i="3"/>
  <c r="C44" i="11"/>
  <c r="S48" i="36" l="1"/>
  <c r="P48" i="36"/>
  <c r="O48" i="36"/>
  <c r="T48" i="36"/>
  <c r="Y20" i="36"/>
  <c r="N43" i="36"/>
  <c r="N46" i="36" s="1"/>
  <c r="N47" i="36" s="1"/>
  <c r="E30" i="35"/>
  <c r="L41" i="36"/>
  <c r="L46" i="36" s="1"/>
  <c r="L47" i="36" s="1"/>
  <c r="M42" i="36"/>
  <c r="M46" i="36" s="1"/>
  <c r="M47" i="36" s="1"/>
  <c r="E26" i="35"/>
  <c r="Q44" i="36"/>
  <c r="U44" i="36" s="1"/>
  <c r="E31" i="35"/>
  <c r="E29" i="35"/>
  <c r="E25" i="35"/>
  <c r="E21" i="35"/>
  <c r="E20" i="35"/>
  <c r="M22" i="36"/>
  <c r="Q25" i="36"/>
  <c r="U25" i="36" s="1"/>
  <c r="N23" i="36"/>
  <c r="L21" i="36"/>
  <c r="Q24" i="36"/>
  <c r="E19" i="35"/>
  <c r="Y40" i="36"/>
  <c r="G47" i="36"/>
  <c r="G48" i="36" s="1"/>
  <c r="U42" i="36"/>
  <c r="V45" i="36"/>
  <c r="W45" i="36" s="1"/>
  <c r="B47" i="3"/>
  <c r="B27" i="3"/>
  <c r="P40" i="3"/>
  <c r="U43" i="36" l="1"/>
  <c r="Q46" i="36"/>
  <c r="Q47" i="36" s="1"/>
  <c r="U41" i="36"/>
  <c r="U46" i="36" s="1"/>
  <c r="U47" i="36" s="1"/>
  <c r="V43" i="36"/>
  <c r="W43" i="36" s="1"/>
  <c r="U24" i="36"/>
  <c r="Q26" i="36"/>
  <c r="Q27" i="36" s="1"/>
  <c r="Q48" i="36" s="1"/>
  <c r="V25" i="36"/>
  <c r="W25" i="36" s="1"/>
  <c r="M26" i="36"/>
  <c r="M27" i="36" s="1"/>
  <c r="M48" i="36" s="1"/>
  <c r="U22" i="36"/>
  <c r="V44" i="36"/>
  <c r="W44" i="36" s="1"/>
  <c r="L26" i="36"/>
  <c r="L27" i="36" s="1"/>
  <c r="L48" i="36" s="1"/>
  <c r="U21" i="36"/>
  <c r="N26" i="36"/>
  <c r="N27" i="36" s="1"/>
  <c r="N48" i="36" s="1"/>
  <c r="U23" i="36"/>
  <c r="V42" i="36"/>
  <c r="W42" i="36" s="1"/>
  <c r="W49" i="3"/>
  <c r="V41" i="36" l="1"/>
  <c r="V46" i="36" s="1"/>
  <c r="V47" i="36" s="1"/>
  <c r="E27" i="35"/>
  <c r="E24" i="35"/>
  <c r="E23" i="35"/>
  <c r="V23" i="36"/>
  <c r="W23" i="36" s="1"/>
  <c r="V24" i="36"/>
  <c r="W24" i="36" s="1"/>
  <c r="V22" i="36"/>
  <c r="W22" i="36" s="1"/>
  <c r="U26" i="36"/>
  <c r="U27" i="36" s="1"/>
  <c r="U48" i="36" s="1"/>
  <c r="V21" i="36"/>
  <c r="W21" i="36" s="1"/>
  <c r="W41" i="36" l="1"/>
  <c r="W46" i="36" s="1"/>
  <c r="W47" i="36" s="1"/>
  <c r="Y47" i="36" s="1"/>
  <c r="U50" i="36"/>
  <c r="E22" i="35"/>
  <c r="E28" i="35" s="1"/>
  <c r="E32" i="35" s="1"/>
  <c r="E34" i="35" s="1"/>
  <c r="N49" i="36"/>
  <c r="Q49" i="36"/>
  <c r="W26" i="36"/>
  <c r="W27" i="36" s="1"/>
  <c r="W48" i="36" s="1"/>
  <c r="V26" i="36"/>
  <c r="V27" i="36" s="1"/>
  <c r="V48" i="36" s="1"/>
  <c r="V50" i="36" l="1"/>
  <c r="E36" i="35"/>
  <c r="K8" i="35" s="1"/>
  <c r="AG49" i="11" s="1"/>
  <c r="Y27" i="36"/>
  <c r="B17" i="2"/>
  <c r="AC10" i="2"/>
  <c r="CC8" i="2"/>
  <c r="BC8" i="2"/>
  <c r="AC8" i="2"/>
  <c r="W50" i="36" l="1"/>
  <c r="C8" i="35" s="1"/>
  <c r="P3" i="36"/>
  <c r="C10" i="35"/>
  <c r="BU172" i="11"/>
  <c r="BO172" i="11"/>
  <c r="BU171" i="11"/>
  <c r="BO171" i="11"/>
  <c r="G8" i="35" l="1"/>
  <c r="AG48" i="11"/>
  <c r="E10" i="35"/>
  <c r="G10" i="35" s="1"/>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G34" i="2" l="1"/>
  <c r="C9" i="2"/>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P47" i="3"/>
  <c r="T47" i="3"/>
  <c r="Z32" i="3"/>
  <c r="O47" i="3"/>
  <c r="G40" i="3"/>
  <c r="G47" i="3" s="1"/>
  <c r="G36" i="2"/>
  <c r="R47" i="3"/>
  <c r="Z33" i="3"/>
  <c r="Z36" i="3"/>
  <c r="Z39" i="3"/>
  <c r="S47" i="3"/>
  <c r="AA29" i="3"/>
  <c r="Z31" i="3"/>
  <c r="AA37" i="3"/>
  <c r="U40" i="3"/>
  <c r="Z30" i="3"/>
  <c r="AA31" i="3"/>
  <c r="Z38" i="3"/>
  <c r="AA39" i="3"/>
  <c r="Z29" i="3"/>
  <c r="AA38" i="3"/>
  <c r="W28" i="3"/>
  <c r="W40" i="3" s="1"/>
  <c r="Z35" i="3"/>
  <c r="Z34" i="3"/>
  <c r="Y40" i="3" l="1"/>
  <c r="Q45" i="3"/>
  <c r="Q44" i="3"/>
  <c r="N43" i="3"/>
  <c r="M42" i="3"/>
  <c r="L41" i="3"/>
  <c r="T26" i="3" l="1"/>
  <c r="S26" i="3"/>
  <c r="R26" i="3"/>
  <c r="P26" i="3"/>
  <c r="O26" i="3"/>
  <c r="G26" i="3"/>
  <c r="W19" i="3" l="1"/>
  <c r="V20" i="3"/>
  <c r="T20" i="3"/>
  <c r="S20" i="3"/>
  <c r="R20" i="3"/>
  <c r="Q20" i="3"/>
  <c r="P20" i="3"/>
  <c r="O20" i="3"/>
  <c r="K20" i="3"/>
  <c r="I20" i="3"/>
  <c r="T27" i="3" l="1"/>
  <c r="T48"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X17" i="3" l="1"/>
  <c r="Y17" i="3"/>
  <c r="X18" i="3"/>
  <c r="Y18" i="3"/>
  <c r="Y11" i="3"/>
  <c r="AA19" i="3"/>
  <c r="X19" i="3"/>
  <c r="Y19" i="3"/>
  <c r="X10" i="3"/>
  <c r="Y10" i="3"/>
  <c r="W9" i="3"/>
  <c r="Y9" i="3" s="1"/>
  <c r="G20" i="3"/>
  <c r="Z12" i="3"/>
  <c r="O27" i="3"/>
  <c r="O48" i="3" s="1"/>
  <c r="I27" i="3"/>
  <c r="I48" i="3" s="1"/>
  <c r="P27" i="3"/>
  <c r="P48" i="3" s="1"/>
  <c r="Z11" i="3"/>
  <c r="R27" i="3"/>
  <c r="R48" i="3" s="1"/>
  <c r="AA16" i="3"/>
  <c r="K27" i="3"/>
  <c r="K48" i="3" s="1"/>
  <c r="AA15" i="3"/>
  <c r="AA11" i="3"/>
  <c r="AA12" i="3"/>
  <c r="S27" i="3"/>
  <c r="S48" i="3" s="1"/>
  <c r="Z15" i="3"/>
  <c r="Z14" i="3"/>
  <c r="Z18" i="3"/>
  <c r="Z9" i="3"/>
  <c r="AA10" i="3"/>
  <c r="Z13" i="3"/>
  <c r="AA14" i="3"/>
  <c r="Z17" i="3"/>
  <c r="AA18" i="3"/>
  <c r="Z19" i="3"/>
  <c r="Z10" i="3"/>
  <c r="AA9" i="3"/>
  <c r="AA17" i="3"/>
  <c r="E21" i="2" l="1"/>
  <c r="E21" i="38" s="1"/>
  <c r="E19" i="2"/>
  <c r="E19" i="38" s="1"/>
  <c r="E29" i="2"/>
  <c r="E29" i="38" s="1"/>
  <c r="E30" i="2"/>
  <c r="E30" i="38" s="1"/>
  <c r="E31" i="2"/>
  <c r="E31" i="38" s="1"/>
  <c r="G27" i="3"/>
  <c r="G48" i="3" s="1"/>
  <c r="E25" i="2"/>
  <c r="E25" i="38" s="1"/>
  <c r="E26" i="2"/>
  <c r="E26" i="38" s="1"/>
  <c r="J20" i="3"/>
  <c r="J27" i="3" s="1"/>
  <c r="J48" i="3" s="1"/>
  <c r="U12" i="3"/>
  <c r="U20" i="3" s="1"/>
  <c r="E20" i="2" l="1"/>
  <c r="E20" i="38" s="1"/>
  <c r="N23" i="3"/>
  <c r="Q24" i="3"/>
  <c r="L21" i="3"/>
  <c r="M22" i="3"/>
  <c r="Q25" i="3"/>
  <c r="W12" i="3"/>
  <c r="Y12" i="3" s="1"/>
  <c r="U45" i="3" l="1"/>
  <c r="U25" i="3"/>
  <c r="V25" i="3" s="1"/>
  <c r="U22" i="3"/>
  <c r="V22" i="3" s="1"/>
  <c r="W22" i="3" s="1"/>
  <c r="Y22" i="3" s="1"/>
  <c r="U23" i="3"/>
  <c r="V23" i="3" s="1"/>
  <c r="W23" i="3" s="1"/>
  <c r="W20" i="3"/>
  <c r="Y20" i="3" s="1"/>
  <c r="L46" i="3" l="1"/>
  <c r="L47" i="3" s="1"/>
  <c r="U41" i="3"/>
  <c r="N46" i="3"/>
  <c r="N47" i="3" s="1"/>
  <c r="U43" i="3"/>
  <c r="V45" i="3"/>
  <c r="W45" i="3" s="1"/>
  <c r="U42" i="3"/>
  <c r="M46" i="3"/>
  <c r="M47" i="3" s="1"/>
  <c r="Q46" i="3"/>
  <c r="Q47" i="3" s="1"/>
  <c r="U44" i="3"/>
  <c r="M26" i="3"/>
  <c r="M27" i="3" s="1"/>
  <c r="M48" i="3" s="1"/>
  <c r="N26" i="3"/>
  <c r="N27" i="3" s="1"/>
  <c r="N48" i="3" s="1"/>
  <c r="W25" i="3"/>
  <c r="U24" i="3"/>
  <c r="Q26" i="3"/>
  <c r="Q27" i="3" s="1"/>
  <c r="Q48" i="3" s="1"/>
  <c r="V42" i="3" l="1"/>
  <c r="V43" i="3"/>
  <c r="W43" i="3" s="1"/>
  <c r="V44" i="3"/>
  <c r="W44" i="3" s="1"/>
  <c r="U46" i="3"/>
  <c r="U47" i="3" s="1"/>
  <c r="V41" i="3"/>
  <c r="W41" i="3" s="1"/>
  <c r="V24" i="3"/>
  <c r="W24" i="3" s="1"/>
  <c r="E24" i="2" l="1"/>
  <c r="E24" i="38" s="1"/>
  <c r="E23" i="2"/>
  <c r="E23" i="38" s="1"/>
  <c r="W42" i="3"/>
  <c r="V46" i="3"/>
  <c r="V47" i="3" s="1"/>
  <c r="E27" i="2" l="1"/>
  <c r="E27" i="38" s="1"/>
  <c r="W46" i="3"/>
  <c r="W47" i="3" l="1"/>
  <c r="Y47" i="3" s="1"/>
  <c r="L26" i="3"/>
  <c r="L27" i="3" s="1"/>
  <c r="L48" i="3" s="1"/>
  <c r="E22" i="2" l="1"/>
  <c r="U21" i="3"/>
  <c r="V21" i="3" s="1"/>
  <c r="N49" i="3" l="1"/>
  <c r="Q49" i="3"/>
  <c r="E22" i="38"/>
  <c r="E28" i="2"/>
  <c r="E28" i="38" s="1"/>
  <c r="U26" i="3"/>
  <c r="U27" i="3" s="1"/>
  <c r="U48" i="3" s="1"/>
  <c r="V26" i="3"/>
  <c r="V27" i="3" s="1"/>
  <c r="V48" i="3" s="1"/>
  <c r="E32" i="2" l="1"/>
  <c r="E32" i="38" s="1"/>
  <c r="U50" i="3"/>
  <c r="O36" i="2"/>
  <c r="V50" i="3"/>
  <c r="W21" i="3"/>
  <c r="E34" i="2" l="1"/>
  <c r="E34" i="38" s="1"/>
  <c r="E36" i="38" s="1"/>
  <c r="W26" i="3"/>
  <c r="Y26" i="3" s="1"/>
  <c r="E36" i="2" l="1"/>
  <c r="K8" i="2" s="1"/>
  <c r="V49" i="11" s="1"/>
  <c r="W27" i="3"/>
  <c r="W48" i="3" s="1"/>
  <c r="K8" i="38" l="1"/>
  <c r="AR49" i="11"/>
  <c r="C10" i="2"/>
  <c r="C10" i="38" s="1"/>
  <c r="Y27" i="3"/>
  <c r="V144" i="11" l="1"/>
  <c r="Z150" i="11" s="1"/>
  <c r="E10" i="2"/>
  <c r="P3" i="3"/>
  <c r="W50" i="3"/>
  <c r="C8" i="2" s="1"/>
  <c r="V143" i="11" l="1"/>
  <c r="C8" i="38"/>
  <c r="V48" i="11"/>
  <c r="AR48" i="11" s="1"/>
  <c r="E10" i="38"/>
  <c r="G8" i="2"/>
  <c r="G8" i="38" s="1"/>
  <c r="G10" i="2" l="1"/>
  <c r="G10" i="38"/>
  <c r="AG50" i="11"/>
  <c r="AG46" i="11" s="1"/>
  <c r="AG47" i="11" s="1"/>
  <c r="E12" i="35"/>
  <c r="K10" i="38"/>
  <c r="E12" i="38" s="1"/>
  <c r="E12" i="2"/>
  <c r="V50" i="11"/>
  <c r="AR50" i="11" s="1"/>
  <c r="AN181" i="11" l="1"/>
  <c r="AN182" i="11" s="1"/>
</calcChain>
</file>

<file path=xl/comments1.xml><?xml version="1.0" encoding="utf-8"?>
<comments xmlns="http://schemas.openxmlformats.org/spreadsheetml/2006/main">
  <authors>
    <author>作成者</author>
  </authors>
  <commentList>
    <comment ref="C5" authorId="0" shapeId="0">
      <text>
        <r>
          <rPr>
            <b/>
            <sz val="11"/>
            <color indexed="81"/>
            <rFont val="MS P ゴシック"/>
            <family val="3"/>
            <charset val="128"/>
          </rPr>
          <t>行を適宜追加・削除し、見積書・金入り設計書の項目どおりに記入すること（合計金額のみは不可）</t>
        </r>
      </text>
    </comment>
    <comment ref="H6" authorId="0" shapeId="0">
      <text>
        <r>
          <rPr>
            <b/>
            <sz val="11"/>
            <color indexed="81"/>
            <rFont val="MS P ゴシック"/>
            <family val="3"/>
            <charset val="128"/>
          </rPr>
          <t>根拠とした見積書・金入り設計書の最初のページにNo.を記すこと</t>
        </r>
      </text>
    </comment>
    <comment ref="I7" authorId="0" shapeId="0">
      <text>
        <r>
          <rPr>
            <b/>
            <sz val="11"/>
            <color indexed="81"/>
            <rFont val="MS P ゴシック"/>
            <family val="3"/>
            <charset val="128"/>
          </rPr>
          <t>複合単価を用いた場合は、「材料費」に金額を含めること</t>
        </r>
      </text>
    </comment>
    <comment ref="W49" authorId="0" shapeId="0">
      <text>
        <r>
          <rPr>
            <b/>
            <sz val="11"/>
            <color indexed="81"/>
            <rFont val="MS P ゴシック"/>
            <family val="3"/>
            <charset val="128"/>
          </rPr>
          <t>民間企業の場合、原則として消費税を計上しないこと</t>
        </r>
      </text>
    </comment>
    <comment ref="W50" authorId="0" shapeId="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authors>
    <author>作成者</author>
  </authors>
  <commentList>
    <comment ref="W49" authorId="0" shapeId="0">
      <text>
        <r>
          <rPr>
            <b/>
            <sz val="11"/>
            <color indexed="81"/>
            <rFont val="MS P ゴシック"/>
            <family val="3"/>
            <charset val="128"/>
          </rPr>
          <t>民間企業の場合、原則として消費税を計上しないこと</t>
        </r>
      </text>
    </comment>
    <comment ref="W50" authorId="0" shapeId="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<sst xmlns="http://schemas.openxmlformats.org/spreadsheetml/2006/main" count="933" uniqueCount="331">
  <si>
    <t>別紙１</t>
    <rPh sb="0" eb="2">
      <t>ベッシ</t>
    </rPh>
    <phoneticPr fontId="8"/>
  </si>
  <si>
    <t>所在地</t>
    <rPh sb="0" eb="3">
      <t>ショザイチ</t>
    </rPh>
    <phoneticPr fontId="8"/>
  </si>
  <si>
    <t>氏名</t>
    <rPh sb="0" eb="2">
      <t>シメイ</t>
    </rPh>
    <phoneticPr fontId="9"/>
  </si>
  <si>
    <t>【設備の保守計画】</t>
    <phoneticPr fontId="8"/>
  </si>
  <si>
    <t>%</t>
    <phoneticPr fontId="8"/>
  </si>
  <si>
    <t>〒</t>
    <phoneticPr fontId="8"/>
  </si>
  <si>
    <t>電話番号</t>
    <rPh sb="0" eb="2">
      <t>デンワ</t>
    </rPh>
    <rPh sb="2" eb="4">
      <t>バンゴウ</t>
    </rPh>
    <phoneticPr fontId="8"/>
  </si>
  <si>
    <t>FAX番号</t>
    <rPh sb="3" eb="5">
      <t>バンゴウ</t>
    </rPh>
    <phoneticPr fontId="8"/>
  </si>
  <si>
    <t>E-mailアドレス</t>
    <phoneticPr fontId="8"/>
  </si>
  <si>
    <t>備考</t>
    <rPh sb="0" eb="2">
      <t>ビコウ</t>
    </rPh>
    <phoneticPr fontId="8"/>
  </si>
  <si>
    <t>氏名</t>
    <rPh sb="0" eb="2">
      <t>シメイ</t>
    </rPh>
    <phoneticPr fontId="8"/>
  </si>
  <si>
    <t>【他の補助金との関係】</t>
    <phoneticPr fontId="8"/>
  </si>
  <si>
    <t>【許認可、権利関係等事業実施の前提となる事項及び実施上問題となる事項】</t>
    <phoneticPr fontId="8"/>
  </si>
  <si>
    <t>該当なし</t>
    <rPh sb="0" eb="2">
      <t>ガイトウ</t>
    </rPh>
    <phoneticPr fontId="8"/>
  </si>
  <si>
    <t>該当あり（以下のとおり）</t>
    <rPh sb="0" eb="2">
      <t>ガイトウ</t>
    </rPh>
    <rPh sb="5" eb="7">
      <t>イカ</t>
    </rPh>
    <phoneticPr fontId="8"/>
  </si>
  <si>
    <t>kW</t>
    <phoneticPr fontId="8"/>
  </si>
  <si>
    <t>別紙２</t>
    <rPh sb="0" eb="2">
      <t>ベッシ</t>
    </rPh>
    <phoneticPr fontId="17"/>
  </si>
  <si>
    <t>所要経費</t>
    <rPh sb="0" eb="2">
      <t>ショヨウ</t>
    </rPh>
    <rPh sb="2" eb="4">
      <t>ケイヒ</t>
    </rPh>
    <phoneticPr fontId="17"/>
  </si>
  <si>
    <r>
      <t>(1) 総事業費
　</t>
    </r>
    <r>
      <rPr>
        <sz val="10"/>
        <rFont val="ＭＳ 明朝"/>
        <family val="1"/>
        <charset val="128"/>
      </rPr>
      <t>※補助対象外経費を含んだ
　　金額を記入すること</t>
    </r>
    <rPh sb="4" eb="8">
      <t>ソウジギョウヒ</t>
    </rPh>
    <phoneticPr fontId="17"/>
  </si>
  <si>
    <r>
      <t xml:space="preserve">(3) 差引額
</t>
    </r>
    <r>
      <rPr>
        <sz val="10"/>
        <rFont val="ＭＳ 明朝"/>
        <family val="1"/>
        <charset val="128"/>
      </rPr>
      <t>　※(1)-(2)</t>
    </r>
    <rPh sb="4" eb="6">
      <t>サシヒキ</t>
    </rPh>
    <rPh sb="6" eb="7">
      <t>ガク</t>
    </rPh>
    <phoneticPr fontId="17"/>
  </si>
  <si>
    <r>
      <rPr>
        <sz val="12"/>
        <rFont val="ＭＳ 明朝"/>
        <family val="1"/>
        <charset val="128"/>
      </rPr>
      <t>円</t>
    </r>
    <rPh sb="0" eb="1">
      <t>エン</t>
    </rPh>
    <phoneticPr fontId="20"/>
  </si>
  <si>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7"/>
  </si>
  <si>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7"/>
  </si>
  <si>
    <t>区分・費目</t>
    <rPh sb="0" eb="2">
      <t>クブン</t>
    </rPh>
    <rPh sb="3" eb="5">
      <t>ヒモク</t>
    </rPh>
    <phoneticPr fontId="17"/>
  </si>
  <si>
    <t>細分</t>
    <rPh sb="0" eb="2">
      <t>サイブン</t>
    </rPh>
    <phoneticPr fontId="20"/>
  </si>
  <si>
    <t>積算内訳</t>
    <rPh sb="0" eb="2">
      <t>セキサン</t>
    </rPh>
    <rPh sb="2" eb="4">
      <t>ウチワケ</t>
    </rPh>
    <phoneticPr fontId="17"/>
  </si>
  <si>
    <t>工事費・本工事費</t>
  </si>
  <si>
    <t>材料費</t>
    <rPh sb="0" eb="3">
      <t>ザイリョウヒ</t>
    </rPh>
    <phoneticPr fontId="8"/>
  </si>
  <si>
    <t>同</t>
  </si>
  <si>
    <t>労務費</t>
    <rPh sb="0" eb="3">
      <t>ロウムヒ</t>
    </rPh>
    <phoneticPr fontId="8"/>
  </si>
  <si>
    <t>直接経費</t>
    <rPh sb="0" eb="2">
      <t>チョクセツ</t>
    </rPh>
    <rPh sb="2" eb="4">
      <t>ケイヒ</t>
    </rPh>
    <phoneticPr fontId="8"/>
  </si>
  <si>
    <t>共通仮設費</t>
    <rPh sb="0" eb="2">
      <t>キョウツウ</t>
    </rPh>
    <rPh sb="2" eb="4">
      <t>カセツ</t>
    </rPh>
    <rPh sb="4" eb="5">
      <t>ヒ</t>
    </rPh>
    <phoneticPr fontId="8"/>
  </si>
  <si>
    <t>現場管理費</t>
    <rPh sb="0" eb="2">
      <t>ゲンバ</t>
    </rPh>
    <rPh sb="2" eb="5">
      <t>カンリヒ</t>
    </rPh>
    <phoneticPr fontId="8"/>
  </si>
  <si>
    <t>一般管理費</t>
    <rPh sb="0" eb="2">
      <t>イッパン</t>
    </rPh>
    <rPh sb="2" eb="5">
      <t>カンリヒ</t>
    </rPh>
    <phoneticPr fontId="8"/>
  </si>
  <si>
    <t>工事費・付帯工事費</t>
  </si>
  <si>
    <t>―</t>
    <phoneticPr fontId="8"/>
  </si>
  <si>
    <t>工事費・機械器具費</t>
  </si>
  <si>
    <t>工事費・測量及試験費</t>
    <phoneticPr fontId="20"/>
  </si>
  <si>
    <t>設備費</t>
  </si>
  <si>
    <t>業務費</t>
  </si>
  <si>
    <t>事務費</t>
  </si>
  <si>
    <t>小計</t>
    <rPh sb="0" eb="2">
      <t>ショウケイ</t>
    </rPh>
    <phoneticPr fontId="20"/>
  </si>
  <si>
    <t>消費税</t>
    <rPh sb="0" eb="3">
      <t>ショウヒゼイ</t>
    </rPh>
    <phoneticPr fontId="20"/>
  </si>
  <si>
    <t>合計</t>
    <rPh sb="0" eb="2">
      <t>ゴウケイ</t>
    </rPh>
    <phoneticPr fontId="17"/>
  </si>
  <si>
    <t>（注）記入した金額の根拠資料を添付すること</t>
    <phoneticPr fontId="20"/>
  </si>
  <si>
    <t>施設名</t>
    <rPh sb="0" eb="2">
      <t>シセツ</t>
    </rPh>
    <rPh sb="2" eb="3">
      <t>メイ</t>
    </rPh>
    <phoneticPr fontId="9"/>
  </si>
  <si>
    <t>内訳</t>
    <rPh sb="0" eb="2">
      <t>ウチワケ</t>
    </rPh>
    <phoneticPr fontId="9"/>
  </si>
  <si>
    <t>補助対象経費</t>
    <rPh sb="0" eb="4">
      <t>ホジョタイショウ</t>
    </rPh>
    <rPh sb="4" eb="6">
      <t>ケイヒ</t>
    </rPh>
    <phoneticPr fontId="9"/>
  </si>
  <si>
    <t>補助対象
外経費
(E)</t>
    <rPh sb="0" eb="2">
      <t>ホジョ</t>
    </rPh>
    <rPh sb="2" eb="4">
      <t>タイショウ</t>
    </rPh>
    <rPh sb="5" eb="6">
      <t>ガイ</t>
    </rPh>
    <rPh sb="6" eb="8">
      <t>ケイヒ</t>
    </rPh>
    <phoneticPr fontId="9"/>
  </si>
  <si>
    <t>合計
(F)=
(D)+(E)</t>
    <rPh sb="0" eb="2">
      <t>ゴウケイ</t>
    </rPh>
    <phoneticPr fontId="9"/>
  </si>
  <si>
    <t>(A)×(B)
=(C)
であるか</t>
    <phoneticPr fontId="8"/>
  </si>
  <si>
    <t>(C)=(F)
であるか</t>
    <phoneticPr fontId="8"/>
  </si>
  <si>
    <t>数量の小数点の有無チェック
(A)</t>
    <rPh sb="0" eb="2">
      <t>スウリョウ</t>
    </rPh>
    <rPh sb="3" eb="6">
      <t>ショウスウテン</t>
    </rPh>
    <rPh sb="7" eb="9">
      <t>ウム</t>
    </rPh>
    <phoneticPr fontId="8"/>
  </si>
  <si>
    <t>単価の小数点の有無チェック
(B)</t>
    <rPh sb="0" eb="2">
      <t>タンカ</t>
    </rPh>
    <rPh sb="3" eb="6">
      <t>ショウスウテン</t>
    </rPh>
    <rPh sb="7" eb="9">
      <t>ウム</t>
    </rPh>
    <phoneticPr fontId="8"/>
  </si>
  <si>
    <t>No.</t>
    <phoneticPr fontId="9"/>
  </si>
  <si>
    <t>項目</t>
    <rPh sb="0" eb="2">
      <t>コウモク</t>
    </rPh>
    <phoneticPr fontId="9"/>
  </si>
  <si>
    <t>内容</t>
    <rPh sb="0" eb="2">
      <t>ナイヨウ</t>
    </rPh>
    <phoneticPr fontId="9"/>
  </si>
  <si>
    <t>工事費</t>
    <rPh sb="0" eb="2">
      <t>コウジ</t>
    </rPh>
    <rPh sb="2" eb="3">
      <t>ヒ</t>
    </rPh>
    <phoneticPr fontId="7"/>
  </si>
  <si>
    <t>設備費</t>
    <rPh sb="0" eb="2">
      <t>セツビ</t>
    </rPh>
    <rPh sb="2" eb="3">
      <t>ヒ</t>
    </rPh>
    <phoneticPr fontId="7"/>
  </si>
  <si>
    <t>業務費</t>
    <rPh sb="0" eb="2">
      <t>ギョウム</t>
    </rPh>
    <rPh sb="2" eb="3">
      <t>ヒ</t>
    </rPh>
    <phoneticPr fontId="9"/>
  </si>
  <si>
    <t>事務費</t>
    <rPh sb="0" eb="3">
      <t>ジムヒ</t>
    </rPh>
    <phoneticPr fontId="7"/>
  </si>
  <si>
    <t>補助対象
経費合計
(D)</t>
    <rPh sb="0" eb="2">
      <t>ホジョ</t>
    </rPh>
    <rPh sb="2" eb="4">
      <t>タイショウ</t>
    </rPh>
    <rPh sb="5" eb="7">
      <t>ケイヒ</t>
    </rPh>
    <rPh sb="7" eb="9">
      <t>ゴウケイ</t>
    </rPh>
    <phoneticPr fontId="9"/>
  </si>
  <si>
    <t>規格</t>
    <rPh sb="0" eb="2">
      <t>キカク</t>
    </rPh>
    <phoneticPr fontId="9"/>
  </si>
  <si>
    <t>数量
(A)</t>
    <rPh sb="0" eb="2">
      <t>スウリョウ</t>
    </rPh>
    <phoneticPr fontId="9"/>
  </si>
  <si>
    <t>単価 [円]
(B)</t>
    <rPh sb="0" eb="2">
      <t>タンカ</t>
    </rPh>
    <phoneticPr fontId="9"/>
  </si>
  <si>
    <t>金額 [円]
(C)=
(A)×(B)</t>
    <rPh sb="0" eb="2">
      <t>キンガク</t>
    </rPh>
    <rPh sb="4" eb="5">
      <t>エン</t>
    </rPh>
    <phoneticPr fontId="9"/>
  </si>
  <si>
    <t>※根拠資料（見積書等）No.</t>
    <rPh sb="1" eb="5">
      <t>コンキョシリョウ</t>
    </rPh>
    <rPh sb="6" eb="8">
      <t>ミツモリ</t>
    </rPh>
    <rPh sb="8" eb="9">
      <t>ショ</t>
    </rPh>
    <rPh sb="9" eb="10">
      <t>トウ</t>
    </rPh>
    <phoneticPr fontId="7"/>
  </si>
  <si>
    <t>本工事費</t>
    <rPh sb="0" eb="1">
      <t>ホン</t>
    </rPh>
    <rPh sb="1" eb="4">
      <t>コウジヒ</t>
    </rPh>
    <phoneticPr fontId="7"/>
  </si>
  <si>
    <t>付帯
工事費</t>
    <rPh sb="0" eb="2">
      <t>フタイ</t>
    </rPh>
    <rPh sb="3" eb="5">
      <t>コウジ</t>
    </rPh>
    <rPh sb="5" eb="6">
      <t>ヒ</t>
    </rPh>
    <phoneticPr fontId="7"/>
  </si>
  <si>
    <t>機械
器具費</t>
    <rPh sb="0" eb="2">
      <t>キカイ</t>
    </rPh>
    <rPh sb="3" eb="5">
      <t>キグ</t>
    </rPh>
    <rPh sb="5" eb="6">
      <t>ヒ</t>
    </rPh>
    <phoneticPr fontId="7"/>
  </si>
  <si>
    <t>測量及
試験費</t>
    <phoneticPr fontId="9"/>
  </si>
  <si>
    <t>材料費</t>
    <rPh sb="0" eb="3">
      <t>ザイリョウヒ</t>
    </rPh>
    <phoneticPr fontId="7"/>
  </si>
  <si>
    <t>労務費</t>
    <rPh sb="0" eb="3">
      <t>ロウムヒ</t>
    </rPh>
    <phoneticPr fontId="7"/>
  </si>
  <si>
    <t>直接
経費</t>
    <rPh sb="0" eb="2">
      <t>チョクセツ</t>
    </rPh>
    <rPh sb="3" eb="5">
      <t>ケイヒ</t>
    </rPh>
    <phoneticPr fontId="7"/>
  </si>
  <si>
    <t>共通
仮設費</t>
    <rPh sb="0" eb="2">
      <t>キョウツウ</t>
    </rPh>
    <rPh sb="3" eb="5">
      <t>カセツ</t>
    </rPh>
    <rPh sb="5" eb="6">
      <t>ヒ</t>
    </rPh>
    <phoneticPr fontId="7"/>
  </si>
  <si>
    <t>現場
管理費</t>
    <phoneticPr fontId="9"/>
  </si>
  <si>
    <t>一般
管理費</t>
    <rPh sb="0" eb="2">
      <t>イッパン</t>
    </rPh>
    <rPh sb="3" eb="6">
      <t>カンリヒ</t>
    </rPh>
    <phoneticPr fontId="7"/>
  </si>
  <si>
    <t>ー</t>
    <phoneticPr fontId="8"/>
  </si>
  <si>
    <t>小計</t>
    <rPh sb="0" eb="2">
      <t>ショウケイ</t>
    </rPh>
    <phoneticPr fontId="9"/>
  </si>
  <si>
    <t>間接
工事費</t>
    <rPh sb="0" eb="2">
      <t>カンセツ</t>
    </rPh>
    <rPh sb="3" eb="6">
      <t>コウジヒ</t>
    </rPh>
    <phoneticPr fontId="8"/>
  </si>
  <si>
    <t>共通仮設費</t>
    <rPh sb="0" eb="2">
      <t>キョウツウ</t>
    </rPh>
    <rPh sb="2" eb="4">
      <t>カセツ</t>
    </rPh>
    <rPh sb="4" eb="5">
      <t>ヒ</t>
    </rPh>
    <phoneticPr fontId="9"/>
  </si>
  <si>
    <t xml:space="preserve"> </t>
    <phoneticPr fontId="9"/>
  </si>
  <si>
    <t>現場管理費</t>
    <rPh sb="0" eb="2">
      <t>ゲンバ</t>
    </rPh>
    <rPh sb="2" eb="5">
      <t>カンリヒ</t>
    </rPh>
    <phoneticPr fontId="9"/>
  </si>
  <si>
    <t>一般管理費</t>
    <rPh sb="0" eb="2">
      <t>イッパン</t>
    </rPh>
    <rPh sb="2" eb="5">
      <t>カンリヒ</t>
    </rPh>
    <phoneticPr fontId="9"/>
  </si>
  <si>
    <t>設計費</t>
    <rPh sb="0" eb="3">
      <t>セッケイヒ</t>
    </rPh>
    <phoneticPr fontId="8"/>
  </si>
  <si>
    <t>監理費</t>
    <rPh sb="0" eb="3">
      <t>カンリヒ</t>
    </rPh>
    <phoneticPr fontId="8"/>
  </si>
  <si>
    <t>合計</t>
    <phoneticPr fontId="8"/>
  </si>
  <si>
    <t>本工事費計</t>
    <rPh sb="0" eb="1">
      <t>ホン</t>
    </rPh>
    <rPh sb="1" eb="4">
      <t>コウジヒ</t>
    </rPh>
    <rPh sb="4" eb="5">
      <t>ケイ</t>
    </rPh>
    <phoneticPr fontId="9"/>
  </si>
  <si>
    <t>工事費計</t>
    <rPh sb="0" eb="3">
      <t>コウジヒ</t>
    </rPh>
    <rPh sb="3" eb="4">
      <t>ケイ</t>
    </rPh>
    <phoneticPr fontId="9"/>
  </si>
  <si>
    <t>消費税</t>
    <rPh sb="0" eb="3">
      <t>ショウヒゼイ</t>
    </rPh>
    <phoneticPr fontId="8"/>
  </si>
  <si>
    <t>合計</t>
    <rPh sb="0" eb="2">
      <t>ゴウケイ</t>
    </rPh>
    <phoneticPr fontId="9"/>
  </si>
  <si>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9"/>
  </si>
  <si>
    <t>事業の主たる実施場所</t>
    <rPh sb="0" eb="2">
      <t>ジギョウ</t>
    </rPh>
    <rPh sb="3" eb="4">
      <t>シュ</t>
    </rPh>
    <rPh sb="6" eb="8">
      <t>ジッシ</t>
    </rPh>
    <rPh sb="8" eb="10">
      <t>バショ</t>
    </rPh>
    <phoneticPr fontId="8"/>
  </si>
  <si>
    <r>
      <t>事業名</t>
    </r>
    <r>
      <rPr>
        <sz val="8"/>
        <color rgb="FFFF0000"/>
        <rFont val="游ゴシック"/>
        <family val="3"/>
        <charset val="128"/>
        <scheme val="minor"/>
      </rPr>
      <t/>
    </r>
    <rPh sb="0" eb="2">
      <t>ジギョウ</t>
    </rPh>
    <rPh sb="2" eb="3">
      <t>メイ</t>
    </rPh>
    <phoneticPr fontId="8"/>
  </si>
  <si>
    <t>団体の名称</t>
    <phoneticPr fontId="8"/>
  </si>
  <si>
    <t>役職名</t>
    <phoneticPr fontId="8"/>
  </si>
  <si>
    <t>E-mailアドレス</t>
  </si>
  <si>
    <t>事業実施
責任者</t>
    <phoneticPr fontId="8"/>
  </si>
  <si>
    <t>電話</t>
    <phoneticPr fontId="8"/>
  </si>
  <si>
    <t>FAX</t>
    <phoneticPr fontId="8"/>
  </si>
  <si>
    <t>別添のとおり</t>
    <rPh sb="0" eb="2">
      <t>ベッテン</t>
    </rPh>
    <phoneticPr fontId="8"/>
  </si>
  <si>
    <t>a　土砂災害</t>
  </si>
  <si>
    <t>土砂災害の危険性が高いと想定される地域でない</t>
    <phoneticPr fontId="8"/>
  </si>
  <si>
    <t>b　浸水被害</t>
  </si>
  <si>
    <t>浸水被害危険性地域に想定される地域でない</t>
  </si>
  <si>
    <t>円/t-CO2</t>
    <rPh sb="0" eb="1">
      <t>エン</t>
    </rPh>
    <phoneticPr fontId="8"/>
  </si>
  <si>
    <t>年</t>
    <rPh sb="0" eb="1">
      <t>ネン</t>
    </rPh>
    <phoneticPr fontId="8"/>
  </si>
  <si>
    <t>円/年</t>
    <rPh sb="0" eb="1">
      <t>エン</t>
    </rPh>
    <rPh sb="2" eb="3">
      <t>ネン</t>
    </rPh>
    <phoneticPr fontId="8"/>
  </si>
  <si>
    <t>t-CO2/年</t>
    <rPh sb="6" eb="7">
      <t>ネン</t>
    </rPh>
    <phoneticPr fontId="8"/>
  </si>
  <si>
    <t>（該当する項目のチェック欄にレ点でチェックを入れること）</t>
    <phoneticPr fontId="8"/>
  </si>
  <si>
    <t>法人番号（13桁）</t>
    <rPh sb="0" eb="2">
      <t>ホウジン</t>
    </rPh>
    <rPh sb="2" eb="4">
      <t>バンゴウ</t>
    </rPh>
    <rPh sb="7" eb="8">
      <t>ケタ</t>
    </rPh>
    <phoneticPr fontId="8"/>
  </si>
  <si>
    <t>事業実施の担当者（事業の窓口となる方）</t>
    <rPh sb="0" eb="2">
      <t>ジギョウ</t>
    </rPh>
    <rPh sb="2" eb="4">
      <t>ジッシ</t>
    </rPh>
    <rPh sb="5" eb="8">
      <t>タントウシャ</t>
    </rPh>
    <rPh sb="9" eb="11">
      <t>ジギョウ</t>
    </rPh>
    <rPh sb="12" eb="14">
      <t>マドグチ</t>
    </rPh>
    <rPh sb="17" eb="18">
      <t>カタ</t>
    </rPh>
    <phoneticPr fontId="9"/>
  </si>
  <si>
    <r>
      <t xml:space="preserve">(9) 補助金交付決定額
</t>
    </r>
    <r>
      <rPr>
        <sz val="10"/>
        <rFont val="ＭＳ 明朝"/>
        <family val="1"/>
        <charset val="128"/>
      </rPr>
      <t xml:space="preserve"> ※交付決定時の「補助金
　の額」を転記すること</t>
    </r>
    <rPh sb="31" eb="33">
      <t>テンキ</t>
    </rPh>
    <phoneticPr fontId="20"/>
  </si>
  <si>
    <r>
      <t xml:space="preserve">(10) 過不足額
</t>
    </r>
    <r>
      <rPr>
        <sz val="10"/>
        <rFont val="ＭＳ 明朝"/>
        <family val="1"/>
        <charset val="128"/>
      </rPr>
      <t>　※(9)-(8)</t>
    </r>
    <rPh sb="5" eb="8">
      <t>カフソク</t>
    </rPh>
    <rPh sb="8" eb="9">
      <t>ガク</t>
    </rPh>
    <phoneticPr fontId="17"/>
  </si>
  <si>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7"/>
  </si>
  <si>
    <t>振込手数料</t>
    <rPh sb="0" eb="5">
      <t>フリコミテスウリョウ</t>
    </rPh>
    <phoneticPr fontId="20"/>
  </si>
  <si>
    <t>相手方負担の場合は、振込手数料を記載してください。</t>
    <rPh sb="0" eb="5">
      <t>アイテカタフタン</t>
    </rPh>
    <rPh sb="6" eb="8">
      <t>バアイ</t>
    </rPh>
    <rPh sb="10" eb="15">
      <t>フリコミテスウリョウ</t>
    </rPh>
    <rPh sb="16" eb="18">
      <t>キサイ</t>
    </rPh>
    <phoneticPr fontId="8"/>
  </si>
  <si>
    <t>差引</t>
    <rPh sb="0" eb="2">
      <t>サシヒキ</t>
    </rPh>
    <phoneticPr fontId="17"/>
  </si>
  <si>
    <t>事業実施の責任者</t>
    <rPh sb="0" eb="2">
      <t>ジギョウ</t>
    </rPh>
    <rPh sb="2" eb="4">
      <t>ジッシ</t>
    </rPh>
    <rPh sb="5" eb="8">
      <t>セキニンシャ</t>
    </rPh>
    <phoneticPr fontId="9"/>
  </si>
  <si>
    <t>代表者氏名</t>
    <rPh sb="0" eb="3">
      <t>ダイヒョウシャ</t>
    </rPh>
    <rPh sb="3" eb="5">
      <t>シメイ</t>
    </rPh>
    <phoneticPr fontId="9"/>
  </si>
  <si>
    <t>代表者役職名</t>
    <rPh sb="0" eb="3">
      <t>ダイヒョウシャ</t>
    </rPh>
    <rPh sb="3" eb="6">
      <t>ヤクショクメイ</t>
    </rPh>
    <phoneticPr fontId="8"/>
  </si>
  <si>
    <t>団体名</t>
    <rPh sb="0" eb="3">
      <t>ダンタイメイ</t>
    </rPh>
    <phoneticPr fontId="8"/>
  </si>
  <si>
    <t>事業実施の
団体</t>
    <rPh sb="0" eb="2">
      <t>ジギョウ</t>
    </rPh>
    <rPh sb="2" eb="4">
      <t>ジッシ</t>
    </rPh>
    <rPh sb="6" eb="8">
      <t>ダンタイ</t>
    </rPh>
    <phoneticPr fontId="8"/>
  </si>
  <si>
    <t>団体の責任者・担当者</t>
    <phoneticPr fontId="8"/>
  </si>
  <si>
    <t>施設名称</t>
    <rPh sb="0" eb="2">
      <t>シセツ</t>
    </rPh>
    <rPh sb="2" eb="4">
      <t>メイショウ</t>
    </rPh>
    <phoneticPr fontId="8"/>
  </si>
  <si>
    <t>【目的・概要】</t>
    <rPh sb="1" eb="3">
      <t>モクテキ</t>
    </rPh>
    <rPh sb="4" eb="6">
      <t>ガイヨウ</t>
    </rPh>
    <phoneticPr fontId="8"/>
  </si>
  <si>
    <t>発注先</t>
    <rPh sb="0" eb="2">
      <t>ハッチュウ</t>
    </rPh>
    <rPh sb="2" eb="3">
      <t>サキ</t>
    </rPh>
    <phoneticPr fontId="8"/>
  </si>
  <si>
    <t>①補助事業者自身、②その他のいずれかを選択してください。</t>
    <rPh sb="19" eb="21">
      <t>センタク</t>
    </rPh>
    <phoneticPr fontId="8"/>
  </si>
  <si>
    <t>貸借対照表日※</t>
    <phoneticPr fontId="9"/>
  </si>
  <si>
    <t>流動資産</t>
    <phoneticPr fontId="9"/>
  </si>
  <si>
    <t>流動負債</t>
    <phoneticPr fontId="9"/>
  </si>
  <si>
    <t>自己資本</t>
    <phoneticPr fontId="9"/>
  </si>
  <si>
    <t>総資本</t>
    <phoneticPr fontId="9"/>
  </si>
  <si>
    <t>流動比率</t>
    <rPh sb="0" eb="4">
      <t>リュウドウヒリツ</t>
    </rPh>
    <phoneticPr fontId="8"/>
  </si>
  <si>
    <t>自己資
本比率</t>
    <rPh sb="0" eb="2">
      <t>ジコ</t>
    </rPh>
    <rPh sb="2" eb="3">
      <t>シ</t>
    </rPh>
    <rPh sb="4" eb="5">
      <t>ホン</t>
    </rPh>
    <rPh sb="5" eb="7">
      <t>ヒリツ</t>
    </rPh>
    <phoneticPr fontId="8"/>
  </si>
  <si>
    <t>前期（直近）</t>
    <rPh sb="0" eb="2">
      <t>ゼンキ</t>
    </rPh>
    <rPh sb="3" eb="5">
      <t>チョッキン</t>
    </rPh>
    <phoneticPr fontId="8"/>
  </si>
  <si>
    <t>前々期</t>
    <rPh sb="0" eb="3">
      <t>ゼンゼンキ</t>
    </rPh>
    <phoneticPr fontId="8"/>
  </si>
  <si>
    <t>※ 貸借対照表の基準日を入力してください。</t>
  </si>
  <si>
    <t>名称</t>
    <rPh sb="0" eb="2">
      <t>メイショウ</t>
    </rPh>
    <phoneticPr fontId="8"/>
  </si>
  <si>
    <t>資本金</t>
    <rPh sb="0" eb="3">
      <t>シホンキン</t>
    </rPh>
    <phoneticPr fontId="8"/>
  </si>
  <si>
    <t>設立日</t>
    <rPh sb="0" eb="3">
      <t>セツリツビ</t>
    </rPh>
    <phoneticPr fontId="8"/>
  </si>
  <si>
    <t>千円</t>
    <rPh sb="0" eb="2">
      <t>センエン</t>
    </rPh>
    <phoneticPr fontId="8"/>
  </si>
  <si>
    <t>主な
事業
内容</t>
    <rPh sb="0" eb="1">
      <t>オモ</t>
    </rPh>
    <rPh sb="3" eb="5">
      <t>ジギョウ</t>
    </rPh>
    <rPh sb="6" eb="8">
      <t>ナイヨウ</t>
    </rPh>
    <phoneticPr fontId="8"/>
  </si>
  <si>
    <t>１年目</t>
    <rPh sb="1" eb="3">
      <t>ネンメ</t>
    </rPh>
    <phoneticPr fontId="8"/>
  </si>
  <si>
    <t>(単位　千円、％）</t>
    <rPh sb="1" eb="3">
      <t>タンイ</t>
    </rPh>
    <rPh sb="4" eb="5">
      <t>セン</t>
    </rPh>
    <rPh sb="5" eb="6">
      <t>エン</t>
    </rPh>
    <phoneticPr fontId="9"/>
  </si>
  <si>
    <t>総事業費</t>
    <phoneticPr fontId="9"/>
  </si>
  <si>
    <t>補助金所要額</t>
    <rPh sb="2" eb="3">
      <t>キン</t>
    </rPh>
    <rPh sb="3" eb="6">
      <t>ショヨウガク</t>
    </rPh>
    <phoneticPr fontId="9"/>
  </si>
  <si>
    <t>（単位　千円）</t>
    <rPh sb="1" eb="3">
      <t>タンイ</t>
    </rPh>
    <rPh sb="4" eb="5">
      <t>セン</t>
    </rPh>
    <rPh sb="5" eb="6">
      <t>エン</t>
    </rPh>
    <phoneticPr fontId="8"/>
  </si>
  <si>
    <t>【補助対象設備の設置場所に係る地域特性について】（ハザードマップをB-3に添付してください。）</t>
    <rPh sb="8" eb="12">
      <t>セッチバショ</t>
    </rPh>
    <rPh sb="13" eb="14">
      <t>カカ</t>
    </rPh>
    <rPh sb="37" eb="39">
      <t>テンプ</t>
    </rPh>
    <phoneticPr fontId="8"/>
  </si>
  <si>
    <t>【経費内訳】（１年目）</t>
    <rPh sb="1" eb="3">
      <t>ケイヒ</t>
    </rPh>
    <rPh sb="3" eb="5">
      <t>ウチワケ</t>
    </rPh>
    <rPh sb="8" eb="10">
      <t>ネンメ</t>
    </rPh>
    <phoneticPr fontId="17"/>
  </si>
  <si>
    <t>完了実績報告関係</t>
    <rPh sb="0" eb="6">
      <t>カンリョウジッセキホウコク</t>
    </rPh>
    <rPh sb="6" eb="8">
      <t>カンケイ</t>
    </rPh>
    <phoneticPr fontId="8"/>
  </si>
  <si>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7"/>
  </si>
  <si>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7"/>
  </si>
  <si>
    <t>(1) 総事業費
　</t>
    <rPh sb="4" eb="8">
      <t>ソウジギョウヒ</t>
    </rPh>
    <phoneticPr fontId="17"/>
  </si>
  <si>
    <r>
      <t xml:space="preserve">(5) 基準額
</t>
    </r>
    <r>
      <rPr>
        <sz val="10"/>
        <rFont val="ＭＳ 明朝"/>
        <family val="1"/>
        <charset val="128"/>
      </rPr>
      <t xml:space="preserve"> ※(4)と同額</t>
    </r>
    <rPh sb="4" eb="6">
      <t>キジュン</t>
    </rPh>
    <rPh sb="6" eb="7">
      <t>ガク</t>
    </rPh>
    <rPh sb="14" eb="16">
      <t>ドウガク</t>
    </rPh>
    <phoneticPr fontId="17"/>
  </si>
  <si>
    <t>R3年度</t>
    <rPh sb="2" eb="4">
      <t>ネンド</t>
    </rPh>
    <phoneticPr fontId="8"/>
  </si>
  <si>
    <t>R4年度</t>
    <rPh sb="2" eb="4">
      <t>ネンド</t>
    </rPh>
    <phoneticPr fontId="8"/>
  </si>
  <si>
    <t>R5年度</t>
    <rPh sb="2" eb="4">
      <t>ネンド</t>
    </rPh>
    <phoneticPr fontId="8"/>
  </si>
  <si>
    <t>２年目</t>
    <rPh sb="1" eb="3">
      <t>ネンメ</t>
    </rPh>
    <phoneticPr fontId="8"/>
  </si>
  <si>
    <t>補助対象経費</t>
    <phoneticPr fontId="8"/>
  </si>
  <si>
    <t>浸水時にも設備を保全させるための措置：</t>
  </si>
  <si>
    <t>想定される最大浸水深：</t>
    <phoneticPr fontId="8"/>
  </si>
  <si>
    <t>ｍ</t>
    <phoneticPr fontId="8"/>
  </si>
  <si>
    <t>今年の3月31日なら「3/31」、2021年の3月31日なら「2021/3/31」と入力してください。和暦表示されます。</t>
    <rPh sb="51" eb="55">
      <t>ワレキヒョウジ</t>
    </rPh>
    <phoneticPr fontId="8"/>
  </si>
  <si>
    <t>項　　　　目</t>
    <rPh sb="0" eb="1">
      <t>コウ</t>
    </rPh>
    <rPh sb="5" eb="6">
      <t>メ</t>
    </rPh>
    <phoneticPr fontId="8"/>
  </si>
  <si>
    <t>金額（円）</t>
    <rPh sb="0" eb="2">
      <t>キンガク</t>
    </rPh>
    <rPh sb="3" eb="4">
      <t>エン</t>
    </rPh>
    <phoneticPr fontId="8"/>
  </si>
  <si>
    <t>自己資金</t>
    <rPh sb="0" eb="4">
      <t>ジコシキン</t>
    </rPh>
    <phoneticPr fontId="8"/>
  </si>
  <si>
    <t>総事業費</t>
    <rPh sb="0" eb="4">
      <t>ソウジギョウヒ</t>
    </rPh>
    <phoneticPr fontId="8"/>
  </si>
  <si>
    <t>資金調達先</t>
  </si>
  <si>
    <t>（C-1経費内訳の総事業費）</t>
    <rPh sb="4" eb="8">
      <t>ケイヒウチワケ</t>
    </rPh>
    <rPh sb="9" eb="13">
      <t>ソウジギョウヒ</t>
    </rPh>
    <phoneticPr fontId="8"/>
  </si>
  <si>
    <t>補助金所要額</t>
    <rPh sb="0" eb="3">
      <t>ホジョキン</t>
    </rPh>
    <rPh sb="3" eb="5">
      <t>ショヨウ</t>
    </rPh>
    <rPh sb="5" eb="6">
      <t>ガク</t>
    </rPh>
    <phoneticPr fontId="8"/>
  </si>
  <si>
    <t>外部からの資金調達１（補助金所要額を除く）</t>
    <rPh sb="0" eb="2">
      <t>ガイブ</t>
    </rPh>
    <rPh sb="5" eb="9">
      <t>シキンチョウタツ</t>
    </rPh>
    <rPh sb="11" eb="14">
      <t>ホジョキン</t>
    </rPh>
    <rPh sb="14" eb="16">
      <t>ショヨウ</t>
    </rPh>
    <rPh sb="16" eb="17">
      <t>ガク</t>
    </rPh>
    <rPh sb="18" eb="19">
      <t>ノゾ</t>
    </rPh>
    <phoneticPr fontId="8"/>
  </si>
  <si>
    <t>外部からの資金調達２（補助金所要額を除く）</t>
    <rPh sb="0" eb="2">
      <t>ガイブ</t>
    </rPh>
    <rPh sb="5" eb="9">
      <t>シキンチョウタツ</t>
    </rPh>
    <rPh sb="11" eb="14">
      <t>ホジョキン</t>
    </rPh>
    <rPh sb="14" eb="16">
      <t>ショヨウ</t>
    </rPh>
    <rPh sb="16" eb="17">
      <t>ガク</t>
    </rPh>
    <rPh sb="18" eb="19">
      <t>ノゾ</t>
    </rPh>
    <phoneticPr fontId="8"/>
  </si>
  <si>
    <t>外部からの資金調達１</t>
  </si>
  <si>
    <t>外部からの資金調達２</t>
  </si>
  <si>
    <t>項目</t>
    <rPh sb="0" eb="2">
      <t>コウモク</t>
    </rPh>
    <phoneticPr fontId="8"/>
  </si>
  <si>
    <t>種類</t>
    <rPh sb="0" eb="2">
      <t>シュルイ</t>
    </rPh>
    <phoneticPr fontId="8"/>
  </si>
  <si>
    <t>資金調達先の名称</t>
    <rPh sb="0" eb="5">
      <t>シキンチョウタツサキ</t>
    </rPh>
    <rPh sb="6" eb="8">
      <t>メイショウ</t>
    </rPh>
    <phoneticPr fontId="8"/>
  </si>
  <si>
    <t>総計</t>
    <rPh sb="0" eb="1">
      <t>ソウ</t>
    </rPh>
    <phoneticPr fontId="9"/>
  </si>
  <si>
    <t>総計</t>
    <rPh sb="0" eb="2">
      <t>ソウケイ</t>
    </rPh>
    <phoneticPr fontId="9"/>
  </si>
  <si>
    <t/>
  </si>
  <si>
    <t>補助対象経費 [円]</t>
    <rPh sb="0" eb="4">
      <t>ホジョタイショウ</t>
    </rPh>
    <rPh sb="4" eb="6">
      <t>ケイヒ</t>
    </rPh>
    <phoneticPr fontId="9"/>
  </si>
  <si>
    <t>補助対象
外経費 [円](E)</t>
    <rPh sb="0" eb="2">
      <t>ホジョ</t>
    </rPh>
    <rPh sb="2" eb="4">
      <t>タイショウ</t>
    </rPh>
    <rPh sb="5" eb="6">
      <t>ガイ</t>
    </rPh>
    <rPh sb="6" eb="8">
      <t>ケイヒ</t>
    </rPh>
    <phoneticPr fontId="9"/>
  </si>
  <si>
    <t>合計 [円]
(F)=
(D)+(E)</t>
    <rPh sb="0" eb="2">
      <t>ゴウケイ</t>
    </rPh>
    <phoneticPr fontId="9"/>
  </si>
  <si>
    <t>建設の状況</t>
    <rPh sb="0" eb="2">
      <t>ケンセツ</t>
    </rPh>
    <rPh sb="3" eb="5">
      <t>ジョウキョウ</t>
    </rPh>
    <phoneticPr fontId="8"/>
  </si>
  <si>
    <t>竣工年月</t>
    <rPh sb="0" eb="4">
      <t>シュンコウネンゲツ</t>
    </rPh>
    <phoneticPr fontId="8"/>
  </si>
  <si>
    <t>敷地面積</t>
    <rPh sb="0" eb="4">
      <t>シキチメンセキ</t>
    </rPh>
    <phoneticPr fontId="8"/>
  </si>
  <si>
    <t>延床面積</t>
    <rPh sb="0" eb="2">
      <t>ノベユカ</t>
    </rPh>
    <phoneticPr fontId="8"/>
  </si>
  <si>
    <t>土地の所有者</t>
    <rPh sb="0" eb="2">
      <t>トチ</t>
    </rPh>
    <rPh sb="3" eb="6">
      <t>ショユウシャ</t>
    </rPh>
    <phoneticPr fontId="8"/>
  </si>
  <si>
    <t>建物の所有者</t>
    <rPh sb="0" eb="2">
      <t>タテモノ</t>
    </rPh>
    <rPh sb="3" eb="6">
      <t>ショユウシャ</t>
    </rPh>
    <phoneticPr fontId="8"/>
  </si>
  <si>
    <t>㎡</t>
    <phoneticPr fontId="8"/>
  </si>
  <si>
    <t>月</t>
    <rPh sb="0" eb="1">
      <t>ツキ</t>
    </rPh>
    <phoneticPr fontId="8"/>
  </si>
  <si>
    <t>出力</t>
    <rPh sb="0" eb="2">
      <t>シュツリョク</t>
    </rPh>
    <phoneticPr fontId="8"/>
  </si>
  <si>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7"/>
  </si>
  <si>
    <t>年度</t>
    <rPh sb="0" eb="2">
      <t>ネンド</t>
    </rPh>
    <phoneticPr fontId="8"/>
  </si>
  <si>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8"/>
  </si>
  <si>
    <t>金額</t>
    <rPh sb="0" eb="2">
      <t>キンガク</t>
    </rPh>
    <phoneticPr fontId="17"/>
  </si>
  <si>
    <t>１階床面積</t>
    <rPh sb="1" eb="2">
      <t>カイ</t>
    </rPh>
    <rPh sb="2" eb="3">
      <t>ユカ</t>
    </rPh>
    <phoneticPr fontId="8"/>
  </si>
  <si>
    <t>＜11.事業実施スケジュール＞</t>
    <phoneticPr fontId="8"/>
  </si>
  <si>
    <t>注１　記入欄が少ない場合は、別に資料を添付すること。</t>
    <phoneticPr fontId="8"/>
  </si>
  <si>
    <t>２年目（単年度事業は記載不要）</t>
    <rPh sb="1" eb="3">
      <t>ネンメ</t>
    </rPh>
    <rPh sb="4" eb="7">
      <t>タンネンド</t>
    </rPh>
    <rPh sb="7" eb="9">
      <t>ジギョウ</t>
    </rPh>
    <rPh sb="10" eb="14">
      <t>キサイフヨウ</t>
    </rPh>
    <phoneticPr fontId="8"/>
  </si>
  <si>
    <t>【応募申請用】</t>
  </si>
  <si>
    <t>「123-4567」と記載</t>
    <rPh sb="11" eb="13">
      <t>キサイ</t>
    </rPh>
    <phoneticPr fontId="8"/>
  </si>
  <si>
    <t>　　
　　　別添のとおり</t>
    <rPh sb="6" eb="8">
      <t>ベッテン</t>
    </rPh>
    <phoneticPr fontId="8"/>
  </si>
  <si>
    <t>　　経費内訳表のとおり</t>
    <rPh sb="2" eb="4">
      <t>ケイヒ</t>
    </rPh>
    <phoneticPr fontId="20"/>
  </si>
  <si>
    <t>（工事費計）</t>
    <rPh sb="1" eb="4">
      <t>コウジヒ</t>
    </rPh>
    <rPh sb="4" eb="5">
      <t>ケイ</t>
    </rPh>
    <phoneticPr fontId="20"/>
  </si>
  <si>
    <r>
      <rPr>
        <sz val="12"/>
        <rFont val="ＭＳ 明朝"/>
        <family val="1"/>
        <charset val="128"/>
      </rPr>
      <t>円</t>
    </r>
    <r>
      <rPr>
        <sz val="12"/>
        <rFont val="Arial"/>
        <family val="2"/>
      </rPr>
      <t>)</t>
    </r>
    <rPh sb="0" eb="1">
      <t>エン</t>
    </rPh>
    <phoneticPr fontId="20"/>
  </si>
  <si>
    <t>(4) 補助対象経費</t>
    <phoneticPr fontId="20"/>
  </si>
  <si>
    <t>経費内訳表(記載例)</t>
    <rPh sb="0" eb="2">
      <t>ケイヒ</t>
    </rPh>
    <rPh sb="2" eb="4">
      <t>ウチワケ</t>
    </rPh>
    <rPh sb="4" eb="5">
      <t>ヒョウ</t>
    </rPh>
    <rPh sb="6" eb="8">
      <t>キサイ</t>
    </rPh>
    <rPh sb="8" eb="9">
      <t>レイ</t>
    </rPh>
    <phoneticPr fontId="9"/>
  </si>
  <si>
    <t xml:space="preserve">浸水被害危険性地域に想定される地域だが、浸水時にも設備を保全させるための措置を講じる
</t>
    <rPh sb="28" eb="30">
      <t>ホゼン</t>
    </rPh>
    <phoneticPr fontId="8"/>
  </si>
  <si>
    <t>実施年</t>
    <rPh sb="0" eb="3">
      <t>ジッシネン</t>
    </rPh>
    <phoneticPr fontId="8"/>
  </si>
  <si>
    <t xml:space="preserve">共同事業者
</t>
    <rPh sb="0" eb="5">
      <t>キョウドウジギョウシャ</t>
    </rPh>
    <phoneticPr fontId="8"/>
  </si>
  <si>
    <t>　　　別紙のとおり</t>
    <rPh sb="3" eb="5">
      <t>ベッシ</t>
    </rPh>
    <phoneticPr fontId="8"/>
  </si>
  <si>
    <t>※消費税額を含んだ額です。
　（総事業費×1.1）</t>
    <rPh sb="1" eb="4">
      <t>ショウヒゼイ</t>
    </rPh>
    <rPh sb="4" eb="5">
      <t>ガク</t>
    </rPh>
    <rPh sb="6" eb="7">
      <t>フク</t>
    </rPh>
    <rPh sb="9" eb="10">
      <t>ガク</t>
    </rPh>
    <rPh sb="16" eb="20">
      <t>ソウジギョウヒ</t>
    </rPh>
    <phoneticPr fontId="8"/>
  </si>
  <si>
    <t>CK～CZを非表示（ファイルプロテクト実施解除ファイルで自動実行）</t>
    <rPh sb="6" eb="9">
      <t>ヒヒョウジ</t>
    </rPh>
    <rPh sb="19" eb="21">
      <t>ジッシ</t>
    </rPh>
    <rPh sb="21" eb="23">
      <t>カイジョ</t>
    </rPh>
    <rPh sb="28" eb="30">
      <t>ジドウ</t>
    </rPh>
    <rPh sb="30" eb="32">
      <t>ジッコウ</t>
    </rPh>
    <phoneticPr fontId="8"/>
  </si>
  <si>
    <t>【事業実施場所の地図】</t>
    <rPh sb="1" eb="7">
      <t>ジギョウジッシバショ</t>
    </rPh>
    <rPh sb="8" eb="10">
      <t>チズ</t>
    </rPh>
    <phoneticPr fontId="8"/>
  </si>
  <si>
    <t>【ＣＯ２削減効果】</t>
    <phoneticPr fontId="8"/>
  </si>
  <si>
    <t>【ＣＯ２削減コスト・算定根拠】</t>
    <phoneticPr fontId="8"/>
  </si>
  <si>
    <t>判定</t>
    <rPh sb="0" eb="2">
      <t>ハンテイ</t>
    </rPh>
    <phoneticPr fontId="8"/>
  </si>
  <si>
    <t>交付申請から選択させる</t>
    <rPh sb="0" eb="4">
      <t>コウフシンセイ</t>
    </rPh>
    <rPh sb="6" eb="8">
      <t>センタク</t>
    </rPh>
    <phoneticPr fontId="8"/>
  </si>
  <si>
    <t>見積書１【蓄電池以外】</t>
    <phoneticPr fontId="8"/>
  </si>
  <si>
    <t>見積書２【蓄電池以外】</t>
    <phoneticPr fontId="8"/>
  </si>
  <si>
    <t>＜2.事業の要件＞</t>
    <rPh sb="3" eb="5">
      <t>ジギョウ</t>
    </rPh>
    <rPh sb="6" eb="8">
      <t>ヨウケン</t>
    </rPh>
    <phoneticPr fontId="8"/>
  </si>
  <si>
    <t>（１）</t>
    <phoneticPr fontId="8"/>
  </si>
  <si>
    <t>＊本事業に該当するものにチェックしてください。</t>
    <phoneticPr fontId="8"/>
  </si>
  <si>
    <t>所属部署・職名</t>
    <rPh sb="0" eb="4">
      <t>ショゾクブショ</t>
    </rPh>
    <rPh sb="5" eb="7">
      <t>ショクメイ</t>
    </rPh>
    <phoneticPr fontId="8"/>
  </si>
  <si>
    <t>事業名</t>
    <rPh sb="0" eb="3">
      <t>ジギョウメイ</t>
    </rPh>
    <phoneticPr fontId="8"/>
  </si>
  <si>
    <t>態様</t>
    <rPh sb="0" eb="2">
      <t>タイヨウ</t>
    </rPh>
    <phoneticPr fontId="8"/>
  </si>
  <si>
    <t>事業名：</t>
    <rPh sb="0" eb="2">
      <t>ジギョウ</t>
    </rPh>
    <rPh sb="2" eb="3">
      <t>メイ</t>
    </rPh>
    <phoneticPr fontId="20"/>
  </si>
  <si>
    <t>１年目</t>
    <rPh sb="1" eb="3">
      <t>ネンメ</t>
    </rPh>
    <phoneticPr fontId="20"/>
  </si>
  <si>
    <t>２年目</t>
    <rPh sb="1" eb="3">
      <t>ネンメ</t>
    </rPh>
    <phoneticPr fontId="20"/>
  </si>
  <si>
    <t>全体</t>
    <rPh sb="0" eb="2">
      <t>ゼンタイ</t>
    </rPh>
    <phoneticPr fontId="20"/>
  </si>
  <si>
    <t xml:space="preserve">土砂災害の危険性が高いと想定される地域だが、土砂災害時にも設備を保全させるための措置を講じる
</t>
    <rPh sb="22" eb="26">
      <t>ドシャサイガイ</t>
    </rPh>
    <phoneticPr fontId="8"/>
  </si>
  <si>
    <t>土砂災害時にも設備を保全させるための措置：</t>
    <phoneticPr fontId="8"/>
  </si>
  <si>
    <t>CO2削減コストの要件</t>
    <rPh sb="3" eb="5">
      <t>サクゲン</t>
    </rPh>
    <rPh sb="9" eb="11">
      <t>ヨウケン</t>
    </rPh>
    <phoneticPr fontId="8"/>
  </si>
  <si>
    <t>円／t-CO2</t>
    <phoneticPr fontId="8"/>
  </si>
  <si>
    <t>【コスト要件】</t>
    <phoneticPr fontId="8"/>
  </si>
  <si>
    <t>⑦燃料転換による熱利用設備の脱炭素化促進事業</t>
    <rPh sb="1" eb="3">
      <t>ネンリョウ</t>
    </rPh>
    <rPh sb="3" eb="5">
      <t>テンカン</t>
    </rPh>
    <rPh sb="8" eb="9">
      <t>ネツ</t>
    </rPh>
    <rPh sb="9" eb="11">
      <t>リヨウ</t>
    </rPh>
    <rPh sb="11" eb="13">
      <t>セツビ</t>
    </rPh>
    <rPh sb="14" eb="15">
      <t>ダツ</t>
    </rPh>
    <rPh sb="15" eb="17">
      <t>タンソ</t>
    </rPh>
    <rPh sb="17" eb="18">
      <t>カ</t>
    </rPh>
    <rPh sb="18" eb="20">
      <t>ソクシン</t>
    </rPh>
    <rPh sb="20" eb="22">
      <t>ジギョウ</t>
    </rPh>
    <phoneticPr fontId="8"/>
  </si>
  <si>
    <t>【導入を予定している設備等の出力・法定耐用年数】</t>
  </si>
  <si>
    <t>新設・増設</t>
    <rPh sb="0" eb="2">
      <t>シンセツ</t>
    </rPh>
    <rPh sb="3" eb="5">
      <t>ゾウセツ</t>
    </rPh>
    <phoneticPr fontId="8"/>
  </si>
  <si>
    <t>燃料の種類</t>
    <rPh sb="0" eb="2">
      <t>ネンリョウ</t>
    </rPh>
    <rPh sb="3" eb="5">
      <t>シュルイ</t>
    </rPh>
    <phoneticPr fontId="8"/>
  </si>
  <si>
    <t>法定耐用年数</t>
  </si>
  <si>
    <t>従来熱利用設備１</t>
    <rPh sb="0" eb="2">
      <t>ジュウライ</t>
    </rPh>
    <rPh sb="2" eb="5">
      <t>ネツリヨウ</t>
    </rPh>
    <rPh sb="5" eb="7">
      <t>セツビ</t>
    </rPh>
    <phoneticPr fontId="8"/>
  </si>
  <si>
    <t>従来熱利用設備２</t>
    <rPh sb="0" eb="2">
      <t>ジュウライ</t>
    </rPh>
    <rPh sb="2" eb="5">
      <t>ネツリヨウ</t>
    </rPh>
    <rPh sb="5" eb="7">
      <t>セツビ</t>
    </rPh>
    <phoneticPr fontId="8"/>
  </si>
  <si>
    <t>従来熱利用設備３</t>
    <rPh sb="0" eb="2">
      <t>ジュウライ</t>
    </rPh>
    <rPh sb="2" eb="5">
      <t>ネツリヨウ</t>
    </rPh>
    <rPh sb="5" eb="7">
      <t>セツビ</t>
    </rPh>
    <phoneticPr fontId="8"/>
  </si>
  <si>
    <t>導入設備</t>
    <rPh sb="0" eb="2">
      <t>ドウニュウ</t>
    </rPh>
    <rPh sb="2" eb="4">
      <t>セツビ</t>
    </rPh>
    <phoneticPr fontId="8"/>
  </si>
  <si>
    <t>合計</t>
    <rPh sb="0" eb="2">
      <t>ゴウケイ</t>
    </rPh>
    <phoneticPr fontId="8"/>
  </si>
  <si>
    <t>ランニングコスト（見込み）</t>
    <phoneticPr fontId="8"/>
  </si>
  <si>
    <t>CO2削減コスト</t>
    <rPh sb="3" eb="5">
      <t>サクゲン</t>
    </rPh>
    <phoneticPr fontId="8"/>
  </si>
  <si>
    <t>運用コスト</t>
    <rPh sb="0" eb="2">
      <t>ウンヨウ</t>
    </rPh>
    <phoneticPr fontId="8"/>
  </si>
  <si>
    <t>見積書１</t>
    <phoneticPr fontId="8"/>
  </si>
  <si>
    <t>見積書２</t>
    <phoneticPr fontId="8"/>
  </si>
  <si>
    <t>法定耐用
年数</t>
    <rPh sb="0" eb="2">
      <t>ホウテイ</t>
    </rPh>
    <rPh sb="2" eb="4">
      <t>タイヨウ</t>
    </rPh>
    <rPh sb="5" eb="7">
      <t>ネンスウ</t>
    </rPh>
    <phoneticPr fontId="8"/>
  </si>
  <si>
    <t>t-CO2</t>
    <phoneticPr fontId="8"/>
  </si>
  <si>
    <t>法人番号(13桁)</t>
    <rPh sb="0" eb="2">
      <t>ホウジン</t>
    </rPh>
    <rPh sb="2" eb="4">
      <t>バンゴウ</t>
    </rPh>
    <phoneticPr fontId="8"/>
  </si>
  <si>
    <t>中小企業基本法に規定する中小企業者</t>
    <rPh sb="0" eb="7">
      <t>チュウショウキギョウキホンホウ</t>
    </rPh>
    <rPh sb="8" eb="10">
      <t>キテイ</t>
    </rPh>
    <rPh sb="12" eb="17">
      <t>チュウショウキギョウシャ</t>
    </rPh>
    <phoneticPr fontId="8"/>
  </si>
  <si>
    <t>事業者</t>
    <rPh sb="0" eb="3">
      <t>ジギョウシャ</t>
    </rPh>
    <phoneticPr fontId="20"/>
  </si>
  <si>
    <t>補助率</t>
    <rPh sb="0" eb="3">
      <t>ホジョリツ</t>
    </rPh>
    <phoneticPr fontId="20"/>
  </si>
  <si>
    <r>
      <t xml:space="preserve">(8) 補助金所要額
</t>
    </r>
    <r>
      <rPr>
        <sz val="10"/>
        <rFont val="ＭＳ 明朝"/>
        <family val="1"/>
        <charset val="128"/>
      </rPr>
      <t>　</t>
    </r>
    <r>
      <rPr>
        <sz val="9"/>
        <rFont val="ＭＳ 明朝"/>
        <family val="1"/>
        <charset val="128"/>
      </rPr>
      <t>※(7)×補助率(千円未満切捨て)
　</t>
    </r>
    <rPh sb="4" eb="7">
      <t>ホジョキン</t>
    </rPh>
    <rPh sb="7" eb="9">
      <t>ショヨウ</t>
    </rPh>
    <rPh sb="9" eb="10">
      <t>ガク</t>
    </rPh>
    <rPh sb="17" eb="20">
      <t>ホジョリツ</t>
    </rPh>
    <rPh sb="25" eb="26">
      <t>キ</t>
    </rPh>
    <rPh sb="26" eb="27">
      <t>ス</t>
    </rPh>
    <phoneticPr fontId="17"/>
  </si>
  <si>
    <t>稼働率</t>
    <rPh sb="0" eb="3">
      <t>カドウリツ</t>
    </rPh>
    <phoneticPr fontId="8"/>
  </si>
  <si>
    <t>％</t>
    <phoneticPr fontId="8"/>
  </si>
  <si>
    <t>GJ</t>
    <phoneticPr fontId="8"/>
  </si>
  <si>
    <t>※運用コスト･･ランニングコスト÷CO2削減量</t>
    <rPh sb="1" eb="3">
      <t>ウンヨウ</t>
    </rPh>
    <rPh sb="20" eb="23">
      <t>サクゲンリョウ</t>
    </rPh>
    <phoneticPr fontId="8"/>
  </si>
  <si>
    <t>総ランニングコスト１</t>
    <rPh sb="0" eb="1">
      <t>ソウ</t>
    </rPh>
    <phoneticPr fontId="8"/>
  </si>
  <si>
    <t>総ランニングコスト２</t>
    <rPh sb="0" eb="1">
      <t>ソウ</t>
    </rPh>
    <phoneticPr fontId="8"/>
  </si>
  <si>
    <t>総ランニングコスト３</t>
    <rPh sb="0" eb="1">
      <t>ソウ</t>
    </rPh>
    <phoneticPr fontId="8"/>
  </si>
  <si>
    <t>法定年数</t>
    <rPh sb="0" eb="4">
      <t>ホウテイネンスウ</t>
    </rPh>
    <phoneticPr fontId="8"/>
  </si>
  <si>
    <t>総額</t>
    <rPh sb="0" eb="2">
      <t>ソウガク</t>
    </rPh>
    <phoneticPr fontId="8"/>
  </si>
  <si>
    <t>年間発熱量
（A)</t>
    <rPh sb="0" eb="2">
      <t>ネンカン</t>
    </rPh>
    <rPh sb="2" eb="5">
      <t>ハツネツリョウ</t>
    </rPh>
    <phoneticPr fontId="8"/>
  </si>
  <si>
    <t>年間発熱量(A)</t>
    <rPh sb="2" eb="4">
      <t>ハツネツ</t>
    </rPh>
    <phoneticPr fontId="8"/>
  </si>
  <si>
    <t>総CO2削減量
（B)</t>
    <rPh sb="0" eb="1">
      <t>ソウ</t>
    </rPh>
    <rPh sb="4" eb="7">
      <t>サクゲンリョウ</t>
    </rPh>
    <phoneticPr fontId="8"/>
  </si>
  <si>
    <t>うち年間の自家消費量の見込量(C)</t>
    <phoneticPr fontId="8"/>
  </si>
  <si>
    <t>熱活用比率E=(C/A)</t>
    <rPh sb="0" eb="3">
      <t>ネツカツヨウ</t>
    </rPh>
    <phoneticPr fontId="8"/>
  </si>
  <si>
    <t>施設の年間熱消費量(D)</t>
    <phoneticPr fontId="8"/>
  </si>
  <si>
    <t>※CO2削減コスト･･補助対象経費÷総CO2削減量</t>
    <rPh sb="4" eb="6">
      <t>サクゲン</t>
    </rPh>
    <rPh sb="11" eb="17">
      <t>ホジョタイショウケイヒ</t>
    </rPh>
    <rPh sb="18" eb="19">
      <t>ソウ</t>
    </rPh>
    <rPh sb="22" eb="25">
      <t>サクゲンリョウ</t>
    </rPh>
    <phoneticPr fontId="8"/>
  </si>
  <si>
    <t>CO2削減総コスト</t>
    <rPh sb="3" eb="5">
      <t>サクゲン</t>
    </rPh>
    <rPh sb="5" eb="6">
      <t>ソウ</t>
    </rPh>
    <phoneticPr fontId="8"/>
  </si>
  <si>
    <t>設備導入による
CO2削減量</t>
    <rPh sb="0" eb="4">
      <t>セツビドウニュウ</t>
    </rPh>
    <rPh sb="11" eb="14">
      <t>サクゲンリョウ</t>
    </rPh>
    <phoneticPr fontId="8"/>
  </si>
  <si>
    <t>＜3.事業の目的・概要＞</t>
    <rPh sb="3" eb="5">
      <t>ジギョウ</t>
    </rPh>
    <rPh sb="6" eb="8">
      <t>モクテキ</t>
    </rPh>
    <rPh sb="9" eb="11">
      <t>ガイヨウ</t>
    </rPh>
    <phoneticPr fontId="8"/>
  </si>
  <si>
    <t>＜4.現時点で想定される事業の効果＞</t>
    <phoneticPr fontId="8"/>
  </si>
  <si>
    <t>＜5.事業の実施体制＞</t>
    <phoneticPr fontId="8"/>
  </si>
  <si>
    <t>＜6.代表事業者の概要＞</t>
    <rPh sb="3" eb="8">
      <t>ダイヒョウジギョウシャ</t>
    </rPh>
    <rPh sb="9" eb="11">
      <t>ガイヨウ</t>
    </rPh>
    <phoneticPr fontId="8"/>
  </si>
  <si>
    <t>＜7.代表事業者の財務内容＞</t>
    <rPh sb="3" eb="8">
      <t>ダイヒョウジギョウシャ</t>
    </rPh>
    <phoneticPr fontId="8"/>
  </si>
  <si>
    <t>＜8.資金計画＞</t>
    <phoneticPr fontId="8"/>
  </si>
  <si>
    <t>＜9.補助対象設備・工事等の発注先＞</t>
    <phoneticPr fontId="8"/>
  </si>
  <si>
    <t>＜10.事業実施に関連する事項＞</t>
    <phoneticPr fontId="8"/>
  </si>
  <si>
    <t>当該熱利用設備の導入によるCO2削減コスト（補助対象経費を耐用年数期間のCO2削減量で除した値）が、15,000円/tCO2を下回るものであること（コスト要件）。</t>
    <phoneticPr fontId="8"/>
  </si>
  <si>
    <t>従来化石燃料を燃焼させる熱利用設備を使用している施設において、電気又はガス（天然ガス、都市ガス、LPガス）を活用した熱利用設備を新設又は増設する事業であること（ただし、燃料転換を伴わない事業は除く）。</t>
    <phoneticPr fontId="8"/>
  </si>
  <si>
    <t>（２）</t>
    <phoneticPr fontId="8"/>
  </si>
  <si>
    <t>見積書１の計</t>
    <phoneticPr fontId="8"/>
  </si>
  <si>
    <t>見積書２の計</t>
    <phoneticPr fontId="8"/>
  </si>
  <si>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</si>
  <si>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</si>
  <si>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</si>
  <si>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</si>
  <si>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</si>
  <si>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</si>
  <si>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</si>
  <si>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</si>
  <si>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</si>
  <si>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</si>
  <si>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</si>
  <si>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</si>
  <si>
    <t>見積書２（配管設置工事）</t>
    <phoneticPr fontId="8"/>
  </si>
  <si>
    <t>配管工事</t>
    <rPh sb="0" eb="4">
      <t>ハイカンコウジ</t>
    </rPh>
    <phoneticPr fontId="8"/>
  </si>
  <si>
    <t>配管部材</t>
    <rPh sb="0" eb="4">
      <t>ハイカンブザイ</t>
    </rPh>
    <phoneticPr fontId="8"/>
  </si>
  <si>
    <t>熱交換機設置工事費</t>
    <rPh sb="0" eb="4">
      <t>ネツコウカンキ</t>
    </rPh>
    <rPh sb="4" eb="9">
      <t>セッチコウジヒ</t>
    </rPh>
    <phoneticPr fontId="9"/>
  </si>
  <si>
    <t>熱交換機設置工事費</t>
    <rPh sb="0" eb="4">
      <t>ネツコウカンキ</t>
    </rPh>
    <rPh sb="4" eb="8">
      <t>セッチコウジ</t>
    </rPh>
    <rPh sb="8" eb="9">
      <t>ヒ</t>
    </rPh>
    <phoneticPr fontId="9"/>
  </si>
  <si>
    <t>消耗品</t>
    <rPh sb="0" eb="3">
      <t>ショウモウヒン</t>
    </rPh>
    <phoneticPr fontId="9"/>
  </si>
  <si>
    <t>見積書１（ボイラー設置工事）</t>
    <phoneticPr fontId="8"/>
  </si>
  <si>
    <t>LNGボイラー</t>
  </si>
  <si>
    <t>貯湯槽設置工事</t>
    <rPh sb="0" eb="3">
      <t>チョトウソウ</t>
    </rPh>
    <rPh sb="3" eb="7">
      <t>セッチコウジ</t>
    </rPh>
    <phoneticPr fontId="3"/>
  </si>
  <si>
    <t>貯湯槽</t>
    <rPh sb="0" eb="3">
      <t>チョトウソウ</t>
    </rPh>
    <phoneticPr fontId="3"/>
  </si>
  <si>
    <t>ボイラー設置工事費</t>
    <rPh sb="4" eb="9">
      <t>セッチコウジヒ</t>
    </rPh>
    <phoneticPr fontId="9"/>
  </si>
  <si>
    <t>重機借り上げ代</t>
    <rPh sb="0" eb="2">
      <t>ジュウキ</t>
    </rPh>
    <rPh sb="2" eb="3">
      <t>カ</t>
    </rPh>
    <rPh sb="4" eb="5">
      <t>ア</t>
    </rPh>
    <rPh sb="6" eb="7">
      <t>ダイ</t>
    </rPh>
    <phoneticPr fontId="9"/>
  </si>
  <si>
    <t>ダクト設備設置工事費</t>
    <rPh sb="3" eb="5">
      <t>セツビ</t>
    </rPh>
    <rPh sb="5" eb="9">
      <t>セッチコウジ</t>
    </rPh>
    <rPh sb="9" eb="10">
      <t>ヒ</t>
    </rPh>
    <phoneticPr fontId="9"/>
  </si>
  <si>
    <t>配管用穴あけ費用</t>
    <rPh sb="0" eb="3">
      <t>ハイカンヨウ</t>
    </rPh>
    <rPh sb="3" eb="4">
      <t>アナ</t>
    </rPh>
    <rPh sb="6" eb="8">
      <t>ヒヨウ</t>
    </rPh>
    <phoneticPr fontId="9"/>
  </si>
  <si>
    <t>残土処理費</t>
    <rPh sb="0" eb="4">
      <t>ザンドショリ</t>
    </rPh>
    <rPh sb="4" eb="5">
      <t>ヒ</t>
    </rPh>
    <phoneticPr fontId="9"/>
  </si>
  <si>
    <t>屋内配管工事</t>
    <rPh sb="0" eb="6">
      <t>オクナイハイカンコウジ</t>
    </rPh>
    <phoneticPr fontId="9"/>
  </si>
  <si>
    <t>重油ボイラー撤去工事費</t>
    <rPh sb="0" eb="2">
      <t>ジュウユ</t>
    </rPh>
    <rPh sb="6" eb="8">
      <t>テッキョ</t>
    </rPh>
    <rPh sb="8" eb="11">
      <t>コウジヒ</t>
    </rPh>
    <phoneticPr fontId="3"/>
  </si>
  <si>
    <t>従来熱利用設備合計</t>
    <rPh sb="0" eb="2">
      <t>ジュウライ</t>
    </rPh>
    <rPh sb="2" eb="3">
      <t>ネツ</t>
    </rPh>
    <rPh sb="3" eb="5">
      <t>リヨウ</t>
    </rPh>
    <rPh sb="5" eb="7">
      <t>セツビ</t>
    </rPh>
    <rPh sb="7" eb="9">
      <t>ゴウケイ</t>
    </rPh>
    <phoneticPr fontId="8"/>
  </si>
  <si>
    <t>導入予定熱利用設備１</t>
    <rPh sb="0" eb="2">
      <t>ドウニュウ</t>
    </rPh>
    <rPh sb="2" eb="4">
      <t>ヨテイ</t>
    </rPh>
    <rPh sb="4" eb="5">
      <t>ネツ</t>
    </rPh>
    <rPh sb="5" eb="7">
      <t>リヨウ</t>
    </rPh>
    <phoneticPr fontId="8"/>
  </si>
  <si>
    <t>導入予定熱利用設備２</t>
    <rPh sb="0" eb="2">
      <t>ドウニュウ</t>
    </rPh>
    <rPh sb="2" eb="4">
      <t>ヨテイ</t>
    </rPh>
    <rPh sb="4" eb="5">
      <t>ネツ</t>
    </rPh>
    <phoneticPr fontId="8"/>
  </si>
  <si>
    <t>導入予定熱利用設備３</t>
    <rPh sb="0" eb="2">
      <t>ドウニュウ</t>
    </rPh>
    <rPh sb="2" eb="4">
      <t>ヨテイ</t>
    </rPh>
    <rPh sb="4" eb="5">
      <t>ネツ</t>
    </rPh>
    <phoneticPr fontId="8"/>
  </si>
  <si>
    <t>導入予定熱利用設備合計</t>
    <rPh sb="0" eb="2">
      <t>ドウニュウ</t>
    </rPh>
    <rPh sb="2" eb="4">
      <t>ヨテイ</t>
    </rPh>
    <rPh sb="4" eb="5">
      <t>ネツ</t>
    </rPh>
    <rPh sb="9" eb="11">
      <t>ゴウケイ</t>
    </rPh>
    <phoneticPr fontId="8"/>
  </si>
  <si>
    <t>【導入を予定している設備等】</t>
    <rPh sb="1" eb="3">
      <t>ドウニュウ</t>
    </rPh>
    <rPh sb="4" eb="6">
      <t>ヨテイ</t>
    </rPh>
    <rPh sb="10" eb="12">
      <t>セツビ</t>
    </rPh>
    <rPh sb="12" eb="13">
      <t>トウ</t>
    </rPh>
    <phoneticPr fontId="8"/>
  </si>
  <si>
    <t>導入予定熱利用設備２</t>
    <rPh sb="0" eb="2">
      <t>ドウニュウ</t>
    </rPh>
    <rPh sb="2" eb="4">
      <t>ヨテイ</t>
    </rPh>
    <rPh sb="4" eb="5">
      <t>ネツ</t>
    </rPh>
    <rPh sb="5" eb="7">
      <t>リヨウ</t>
    </rPh>
    <phoneticPr fontId="8"/>
  </si>
  <si>
    <t>導入予定熱利用設備３</t>
    <rPh sb="0" eb="2">
      <t>ドウニュウ</t>
    </rPh>
    <rPh sb="2" eb="4">
      <t>ヨテイ</t>
    </rPh>
    <rPh sb="4" eb="5">
      <t>ネツ</t>
    </rPh>
    <rPh sb="5" eb="7">
      <t>リヨウ</t>
    </rPh>
    <phoneticPr fontId="8"/>
  </si>
  <si>
    <t>【補助対象設備による熱利用設備の使途】</t>
    <rPh sb="1" eb="3">
      <t>ホジョ</t>
    </rPh>
    <rPh sb="3" eb="5">
      <t>タイショウ</t>
    </rPh>
    <rPh sb="5" eb="7">
      <t>セツビ</t>
    </rPh>
    <rPh sb="10" eb="11">
      <t>ネツ</t>
    </rPh>
    <rPh sb="11" eb="13">
      <t>リヨウ</t>
    </rPh>
    <rPh sb="13" eb="15">
      <t>セツビ</t>
    </rPh>
    <rPh sb="16" eb="18">
      <t>シト</t>
    </rPh>
    <phoneticPr fontId="8"/>
  </si>
  <si>
    <t>導入予定熱利用設備１</t>
    <rPh sb="5" eb="7">
      <t>リヨウ</t>
    </rPh>
    <phoneticPr fontId="8"/>
  </si>
  <si>
    <t>導入予定熱利用設備２</t>
    <rPh sb="5" eb="7">
      <t>リヨウ</t>
    </rPh>
    <phoneticPr fontId="8"/>
  </si>
  <si>
    <t>導入予定熱利用設備３</t>
    <rPh sb="5" eb="7">
      <t>リヨウ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</si>
</sst>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 "/>
    <numFmt numFmtId="177" formatCode="0.0%"/>
    <numFmt numFmtId="178" formatCode="#,##0,\ \ "/>
    <numFmt numFmtId="179" formatCode="#,##0&quot;  &quot;"/>
    <numFmt numFmtId="180" formatCode="#,##0.00&quot;㎡&quot;"/>
    <numFmt numFmtId="181" formatCode="\(\ #,##0"/>
    <numFmt numFmtId="182" formatCode="#,##0&quot;年&quot;"/>
    <numFmt numFmtId="183" formatCode="0.0"/>
  </numFmts>
  <fonts count="76">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8"/>
      <name val="游ゴシック"/>
      <family val="3"/>
      <charset val="128"/>
      <scheme val="minor"/>
    </font>
    <font>
      <b/>
      <sz val="11"/>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sz val="12"/>
      <name val="Arial"/>
      <family val="1"/>
      <charset val="128"/>
    </font>
    <font>
      <sz val="8"/>
      <color rgb="FFFF0000"/>
      <name val="游ゴシック"/>
      <family val="2"/>
      <charset val="128"/>
      <scheme val="minor"/>
    </font>
    <font>
      <b/>
      <sz val="14"/>
      <color rgb="FFFF0000"/>
      <name val="游ゴシック"/>
      <family val="3"/>
      <charset val="128"/>
      <scheme val="minor"/>
    </font>
    <font>
      <sz val="10.5"/>
      <name val="游ゴシック"/>
      <family val="3"/>
      <charset val="128"/>
      <scheme val="minor"/>
    </font>
    <font>
      <sz val="12"/>
      <color theme="0"/>
      <name val="游ゴシック"/>
      <family val="3"/>
      <charset val="128"/>
      <scheme val="minor"/>
    </font>
    <font>
      <sz val="12"/>
      <color rgb="FFFF0000"/>
      <name val="游ゴシック"/>
      <family val="3"/>
      <charset val="128"/>
      <scheme val="minor"/>
    </font>
    <font>
      <sz val="10"/>
      <name val="游ゴシック"/>
      <family val="3"/>
      <charset val="128"/>
    </font>
    <font>
      <sz val="9"/>
      <name val="ＭＳ 明朝"/>
      <family val="1"/>
      <charset val="128"/>
    </font>
    <font>
      <sz val="9"/>
      <color theme="1"/>
      <name val="游ゴシック"/>
      <family val="3"/>
      <charset val="128"/>
      <scheme val="minor"/>
    </font>
    <font>
      <sz val="11"/>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1">
    <xf numFmtId="0" fontId="0" fillId="0" borderId="0"/>
    <xf numFmtId="38" fontId="12" fillId="0" borderId="0" applyFont="0" applyFill="0" applyBorder="0" applyAlignment="0" applyProtection="0">
      <alignment vertical="center"/>
    </xf>
    <xf numFmtId="0" fontId="15" fillId="0" borderId="0"/>
    <xf numFmtId="0" fontId="13" fillId="0" borderId="0">
      <alignment vertical="center"/>
    </xf>
    <xf numFmtId="0" fontId="7" fillId="0" borderId="0">
      <alignment vertical="center"/>
    </xf>
    <xf numFmtId="38" fontId="7" fillId="0" borderId="0" applyFont="0" applyFill="0" applyBorder="0" applyAlignment="0" applyProtection="0">
      <alignment vertical="center"/>
    </xf>
    <xf numFmtId="38" fontId="13" fillId="0" borderId="0" applyFont="0" applyFill="0" applyBorder="0" applyAlignment="0" applyProtection="0">
      <alignment vertical="center"/>
    </xf>
    <xf numFmtId="0" fontId="45" fillId="0" borderId="0" applyNumberFormat="0" applyFill="0" applyBorder="0" applyAlignment="0" applyProtection="0"/>
    <xf numFmtId="0" fontId="15" fillId="0" borderId="0">
      <alignment vertical="center"/>
    </xf>
    <xf numFmtId="38" fontId="15"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49" fillId="0" borderId="0" applyNumberFormat="0" applyFill="0" applyBorder="0" applyAlignment="0" applyProtection="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1093">
    <xf numFmtId="0" fontId="0" fillId="0" borderId="0" xfId="0"/>
    <xf numFmtId="38" fontId="33" fillId="0" borderId="2" xfId="6" applyFont="1" applyBorder="1">
      <alignment vertical="center"/>
    </xf>
    <xf numFmtId="38" fontId="37" fillId="0" borderId="5" xfId="6" applyFont="1" applyBorder="1">
      <alignment vertical="center"/>
    </xf>
    <xf numFmtId="38" fontId="37" fillId="0" borderId="8" xfId="6" applyFont="1" applyBorder="1">
      <alignment vertical="center"/>
    </xf>
    <xf numFmtId="0" fontId="15" fillId="0" borderId="0" xfId="0" applyFont="1" applyAlignment="1" applyProtection="1">
      <alignment vertical="center"/>
    </xf>
    <xf numFmtId="0" fontId="43" fillId="0" borderId="0" xfId="0" applyFont="1" applyAlignment="1" applyProtection="1">
      <alignment vertical="center"/>
    </xf>
    <xf numFmtId="0" fontId="15" fillId="0" borderId="31" xfId="0" applyFont="1" applyBorder="1" applyAlignment="1" applyProtection="1">
      <alignment vertical="center"/>
    </xf>
    <xf numFmtId="0" fontId="43" fillId="0" borderId="0" xfId="0" applyFont="1" applyAlignment="1">
      <alignment vertical="center"/>
    </xf>
    <xf numFmtId="0" fontId="15" fillId="0" borderId="0" xfId="0" applyFont="1" applyAlignment="1">
      <alignment vertical="center"/>
    </xf>
    <xf numFmtId="0" fontId="44" fillId="0" borderId="0" xfId="0" applyFont="1" applyAlignment="1" applyProtection="1">
      <alignment horizontal="left" vertical="center" wrapText="1"/>
    </xf>
    <xf numFmtId="0" fontId="44" fillId="0" borderId="0" xfId="0" applyFont="1" applyAlignment="1" applyProtection="1">
      <alignment horizontal="center" vertical="center" wrapText="1"/>
    </xf>
    <xf numFmtId="0" fontId="44" fillId="0" borderId="0" xfId="0" applyFont="1" applyAlignment="1" applyProtection="1">
      <alignment vertical="center" wrapText="1"/>
    </xf>
    <xf numFmtId="0" fontId="44" fillId="0" borderId="0" xfId="0" applyFont="1" applyBorder="1" applyAlignment="1" applyProtection="1">
      <alignment horizontal="left" vertical="center"/>
    </xf>
    <xf numFmtId="0" fontId="44" fillId="0" borderId="0" xfId="0" applyFont="1" applyBorder="1" applyAlignment="1" applyProtection="1">
      <alignment horizontal="left" vertical="center" wrapText="1"/>
    </xf>
    <xf numFmtId="0" fontId="44" fillId="0" borderId="0" xfId="0" applyFont="1" applyBorder="1" applyAlignment="1" applyProtection="1">
      <alignment horizontal="center" vertical="center" wrapText="1"/>
    </xf>
    <xf numFmtId="0" fontId="44" fillId="0" borderId="0" xfId="0" applyFont="1" applyBorder="1" applyAlignment="1" applyProtection="1">
      <alignment vertical="center" wrapText="1"/>
    </xf>
    <xf numFmtId="0" fontId="47" fillId="0" borderId="0" xfId="0" applyFont="1" applyBorder="1" applyAlignment="1" applyProtection="1">
      <alignment vertical="center" wrapText="1"/>
    </xf>
    <xf numFmtId="0" fontId="50" fillId="0" borderId="0" xfId="0" applyFont="1" applyAlignment="1" applyProtection="1">
      <alignment vertical="center"/>
    </xf>
    <xf numFmtId="0" fontId="42" fillId="0" borderId="31" xfId="0" applyFont="1" applyBorder="1" applyAlignment="1" applyProtection="1">
      <alignment vertical="center"/>
    </xf>
    <xf numFmtId="0" fontId="42" fillId="0" borderId="0" xfId="0" applyFont="1" applyBorder="1" applyAlignment="1" applyProtection="1">
      <alignment vertical="center"/>
    </xf>
    <xf numFmtId="0" fontId="42" fillId="0" borderId="26" xfId="0" applyFont="1" applyBorder="1" applyAlignment="1" applyProtection="1">
      <alignment vertical="center"/>
    </xf>
    <xf numFmtId="0" fontId="42" fillId="0" borderId="36" xfId="0" applyFont="1" applyBorder="1" applyAlignment="1" applyProtection="1">
      <alignment vertical="center"/>
    </xf>
    <xf numFmtId="0" fontId="42" fillId="0" borderId="22" xfId="0" applyFont="1" applyBorder="1" applyAlignment="1" applyProtection="1">
      <alignment vertical="center"/>
    </xf>
    <xf numFmtId="0" fontId="42" fillId="0" borderId="30" xfId="0" applyFont="1" applyBorder="1" applyAlignment="1" applyProtection="1">
      <alignment vertical="center"/>
    </xf>
    <xf numFmtId="0" fontId="50" fillId="0" borderId="0" xfId="0" applyFont="1" applyBorder="1" applyAlignment="1" applyProtection="1">
      <alignment vertical="center"/>
    </xf>
    <xf numFmtId="0" fontId="46" fillId="0" borderId="0" xfId="0" applyFont="1" applyBorder="1" applyAlignment="1" applyProtection="1">
      <alignment vertical="center"/>
    </xf>
    <xf numFmtId="0" fontId="50" fillId="0" borderId="13" xfId="0" applyFont="1" applyBorder="1" applyAlignment="1" applyProtection="1">
      <alignment vertical="center"/>
    </xf>
    <xf numFmtId="0" fontId="42" fillId="0" borderId="2" xfId="0" applyFont="1" applyBorder="1" applyAlignment="1" applyProtection="1">
      <alignment horizontal="center" vertical="center"/>
    </xf>
    <xf numFmtId="0" fontId="46" fillId="0" borderId="36" xfId="0" applyFont="1" applyBorder="1" applyAlignment="1" applyProtection="1">
      <alignment horizontal="left" vertical="top"/>
    </xf>
    <xf numFmtId="0" fontId="46" fillId="0" borderId="22" xfId="0" applyFont="1" applyBorder="1" applyAlignment="1" applyProtection="1">
      <alignment horizontal="left" vertical="center"/>
    </xf>
    <xf numFmtId="0" fontId="46" fillId="0" borderId="22" xfId="0" applyFont="1" applyBorder="1" applyAlignment="1" applyProtection="1">
      <alignment horizontal="left" vertical="top"/>
    </xf>
    <xf numFmtId="0" fontId="46" fillId="0" borderId="30" xfId="0" applyFont="1" applyBorder="1" applyAlignment="1" applyProtection="1">
      <alignment horizontal="left" vertical="top"/>
    </xf>
    <xf numFmtId="0" fontId="46" fillId="0" borderId="31" xfId="0" applyFont="1" applyBorder="1" applyAlignment="1" applyProtection="1">
      <alignment horizontal="left" vertical="top"/>
    </xf>
    <xf numFmtId="0" fontId="46" fillId="0" borderId="0" xfId="0" applyFont="1" applyBorder="1" applyAlignment="1" applyProtection="1">
      <alignment vertical="top"/>
    </xf>
    <xf numFmtId="0" fontId="42" fillId="0" borderId="0" xfId="0" applyFont="1" applyBorder="1" applyAlignment="1" applyProtection="1">
      <alignment vertical="top"/>
    </xf>
    <xf numFmtId="0" fontId="48" fillId="0" borderId="0" xfId="0" applyFont="1" applyBorder="1" applyAlignment="1" applyProtection="1">
      <alignment vertical="top"/>
    </xf>
    <xf numFmtId="0" fontId="46" fillId="0" borderId="33" xfId="0" applyFont="1" applyBorder="1" applyAlignment="1" applyProtection="1">
      <alignment horizontal="left" vertical="top"/>
    </xf>
    <xf numFmtId="0" fontId="42" fillId="0" borderId="31" xfId="0" applyFont="1" applyBorder="1" applyAlignment="1">
      <alignment vertical="center"/>
    </xf>
    <xf numFmtId="0" fontId="42" fillId="0" borderId="26" xfId="0" applyFont="1" applyBorder="1" applyAlignment="1">
      <alignment vertical="center"/>
    </xf>
    <xf numFmtId="0" fontId="16" fillId="0" borderId="0" xfId="2" applyFont="1" applyFill="1" applyAlignment="1" applyProtection="1">
      <alignment horizontal="left" vertical="center"/>
    </xf>
    <xf numFmtId="0" fontId="18" fillId="0" borderId="0" xfId="2" applyFont="1" applyFill="1" applyAlignment="1" applyProtection="1">
      <alignment horizontal="left" vertical="top" wrapText="1"/>
    </xf>
    <xf numFmtId="0" fontId="10" fillId="0" borderId="0" xfId="2" applyFont="1" applyAlignment="1" applyProtection="1">
      <alignment horizontal="left" vertical="top" wrapText="1"/>
    </xf>
    <xf numFmtId="0" fontId="19" fillId="0" borderId="0" xfId="2" applyFont="1" applyFill="1" applyBorder="1" applyAlignment="1" applyProtection="1">
      <alignment vertical="center" wrapText="1"/>
    </xf>
    <xf numFmtId="0" fontId="10" fillId="0" borderId="0" xfId="2" applyFont="1" applyFill="1" applyAlignment="1" applyProtection="1">
      <alignment horizontal="left" vertical="top" wrapText="1"/>
    </xf>
    <xf numFmtId="12" fontId="10" fillId="0" borderId="0" xfId="2" quotePrefix="1" applyNumberFormat="1" applyFont="1" applyAlignment="1" applyProtection="1">
      <alignment horizontal="left" vertical="top" wrapText="1"/>
    </xf>
    <xf numFmtId="0" fontId="19" fillId="0" borderId="0" xfId="2" applyFont="1" applyFill="1" applyBorder="1" applyAlignment="1" applyProtection="1">
      <alignment horizontal="left" vertical="center" wrapText="1"/>
    </xf>
    <xf numFmtId="0" fontId="11" fillId="0" borderId="0" xfId="2" applyFont="1" applyFill="1" applyBorder="1" applyAlignment="1" applyProtection="1">
      <alignment vertical="top" wrapText="1"/>
    </xf>
    <xf numFmtId="0" fontId="10" fillId="0" borderId="0" xfId="2" applyFont="1" applyFill="1" applyBorder="1" applyAlignment="1" applyProtection="1">
      <alignment horizontal="left" vertical="top" wrapText="1"/>
    </xf>
    <xf numFmtId="0" fontId="10" fillId="0" borderId="0" xfId="2" quotePrefix="1" applyFont="1" applyAlignment="1" applyProtection="1">
      <alignment horizontal="left" vertical="top" wrapText="1"/>
    </xf>
    <xf numFmtId="3" fontId="22" fillId="0" borderId="44" xfId="2" applyNumberFormat="1" applyFont="1" applyFill="1" applyBorder="1" applyAlignment="1" applyProtection="1">
      <alignment horizontal="right" vertical="center" wrapText="1"/>
    </xf>
    <xf numFmtId="3" fontId="22" fillId="0" borderId="45" xfId="2" applyNumberFormat="1" applyFont="1" applyFill="1" applyBorder="1" applyAlignment="1" applyProtection="1">
      <alignment horizontal="right" vertical="center" wrapText="1"/>
    </xf>
    <xf numFmtId="3" fontId="22" fillId="0" borderId="56" xfId="2" applyNumberFormat="1" applyFont="1" applyFill="1" applyBorder="1" applyAlignment="1" applyProtection="1">
      <alignment horizontal="right" vertical="center" wrapText="1"/>
    </xf>
    <xf numFmtId="3" fontId="22" fillId="0" borderId="55" xfId="2" applyNumberFormat="1" applyFont="1" applyBorder="1" applyAlignment="1" applyProtection="1">
      <alignment horizontal="right" vertical="center" wrapText="1"/>
    </xf>
    <xf numFmtId="0" fontId="18" fillId="0" borderId="64" xfId="2" applyFont="1" applyBorder="1" applyAlignment="1" applyProtection="1">
      <alignment horizontal="center" vertical="center" wrapText="1"/>
    </xf>
    <xf numFmtId="0" fontId="10" fillId="0" borderId="67" xfId="2" applyFont="1" applyFill="1" applyBorder="1" applyAlignment="1" applyProtection="1">
      <alignment horizontal="center" vertical="center" shrinkToFit="1"/>
    </xf>
    <xf numFmtId="0" fontId="10" fillId="0" borderId="69" xfId="2" applyFont="1" applyFill="1" applyBorder="1" applyAlignment="1" applyProtection="1">
      <alignment horizontal="center" vertical="center" shrinkToFit="1"/>
    </xf>
    <xf numFmtId="0" fontId="10" fillId="0" borderId="74" xfId="2" applyFont="1" applyFill="1" applyBorder="1" applyAlignment="1" applyProtection="1">
      <alignment horizontal="center" vertical="center" shrinkToFit="1"/>
    </xf>
    <xf numFmtId="0" fontId="18" fillId="0" borderId="69" xfId="2" applyFont="1" applyFill="1" applyBorder="1" applyAlignment="1" applyProtection="1">
      <alignment horizontal="center" vertical="center" shrinkToFit="1"/>
    </xf>
    <xf numFmtId="0" fontId="43" fillId="0" borderId="0" xfId="0" applyFont="1" applyAlignment="1" applyProtection="1">
      <alignment vertical="center"/>
      <protection locked="0"/>
    </xf>
    <xf numFmtId="0" fontId="42" fillId="0" borderId="0" xfId="0" applyFont="1" applyBorder="1" applyAlignment="1">
      <alignment vertical="center"/>
    </xf>
    <xf numFmtId="38" fontId="22" fillId="0" borderId="56" xfId="6" applyFont="1" applyFill="1" applyBorder="1" applyAlignment="1" applyProtection="1">
      <alignment horizontal="right" vertical="center" wrapText="1"/>
    </xf>
    <xf numFmtId="0" fontId="7" fillId="0" borderId="0" xfId="4" applyProtection="1">
      <alignment vertical="center"/>
      <protection locked="0"/>
    </xf>
    <xf numFmtId="0" fontId="7"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6" fillId="0" borderId="0" xfId="4" applyFont="1" applyAlignment="1" applyProtection="1">
      <alignment horizontal="center" vertical="center"/>
      <protection locked="0"/>
    </xf>
    <xf numFmtId="0" fontId="27" fillId="0" borderId="0" xfId="4" applyFont="1" applyAlignment="1" applyProtection="1">
      <alignment horizontal="left" vertical="center"/>
      <protection locked="0"/>
    </xf>
    <xf numFmtId="38" fontId="13" fillId="0" borderId="0" xfId="5" applyFont="1" applyBorder="1" applyAlignment="1" applyProtection="1">
      <alignment horizontal="center" vertical="center" shrinkToFit="1"/>
      <protection locked="0"/>
    </xf>
    <xf numFmtId="38" fontId="13"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28" fillId="0" borderId="0" xfId="4" applyFont="1" applyAlignment="1" applyProtection="1">
      <alignment horizontal="left" vertical="center"/>
      <protection locked="0"/>
    </xf>
    <xf numFmtId="38" fontId="57" fillId="0" borderId="3" xfId="5" applyFont="1" applyBorder="1" applyAlignment="1" applyProtection="1">
      <alignment vertical="center" shrinkToFit="1"/>
      <protection locked="0"/>
    </xf>
    <xf numFmtId="0" fontId="29" fillId="0" borderId="0" xfId="4" applyFont="1" applyAlignment="1" applyProtection="1">
      <alignment horizontal="center" vertical="center"/>
      <protection locked="0"/>
    </xf>
    <xf numFmtId="0" fontId="15" fillId="3" borderId="1" xfId="5" applyNumberFormat="1" applyFont="1" applyFill="1" applyBorder="1" applyAlignment="1" applyProtection="1">
      <alignment horizontal="center" vertical="center" shrinkToFit="1"/>
      <protection locked="0"/>
    </xf>
    <xf numFmtId="0" fontId="15" fillId="0" borderId="0" xfId="4" applyFont="1" applyAlignment="1" applyProtection="1">
      <alignment horizontal="center" vertical="center"/>
      <protection locked="0"/>
    </xf>
    <xf numFmtId="38" fontId="33" fillId="0" borderId="1" xfId="5" applyFont="1" applyBorder="1" applyAlignment="1" applyProtection="1">
      <alignment vertical="center" shrinkToFit="1"/>
      <protection locked="0"/>
    </xf>
    <xf numFmtId="38" fontId="33" fillId="0" borderId="1" xfId="5" applyFont="1" applyBorder="1" applyAlignment="1" applyProtection="1">
      <alignment horizontal="right" vertical="center" shrinkToFit="1"/>
      <protection locked="0"/>
    </xf>
    <xf numFmtId="38" fontId="33" fillId="0" borderId="85" xfId="5" applyFont="1" applyBorder="1" applyAlignment="1" applyProtection="1">
      <alignment horizontal="right" vertical="center" shrinkToFit="1"/>
      <protection locked="0"/>
    </xf>
    <xf numFmtId="0" fontId="34" fillId="0" borderId="1" xfId="4" applyFont="1" applyBorder="1" applyAlignment="1" applyProtection="1">
      <alignment horizontal="center" vertical="center"/>
      <protection locked="0"/>
    </xf>
    <xf numFmtId="0" fontId="32" fillId="0" borderId="1" xfId="4" applyFont="1" applyBorder="1" applyAlignment="1" applyProtection="1">
      <alignment vertical="center" shrinkToFit="1"/>
      <protection locked="0"/>
    </xf>
    <xf numFmtId="0" fontId="32" fillId="0" borderId="1" xfId="4" applyFont="1" applyBorder="1" applyAlignment="1" applyProtection="1">
      <alignment horizontal="left" vertical="center"/>
      <protection locked="0"/>
    </xf>
    <xf numFmtId="38" fontId="33" fillId="0" borderId="5" xfId="6" applyFont="1" applyBorder="1" applyAlignment="1" applyProtection="1">
      <alignment vertical="center" shrinkToFit="1"/>
      <protection locked="0"/>
    </xf>
    <xf numFmtId="0" fontId="26" fillId="0" borderId="7" xfId="4" applyFont="1" applyBorder="1" applyAlignment="1" applyProtection="1">
      <alignment horizontal="center" vertical="center"/>
      <protection locked="0"/>
    </xf>
    <xf numFmtId="0" fontId="26"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2" fillId="0" borderId="11" xfId="4" applyFont="1" applyBorder="1" applyProtection="1">
      <alignment vertical="center"/>
      <protection locked="0"/>
    </xf>
    <xf numFmtId="49" fontId="32" fillId="0" borderId="11" xfId="4" applyNumberFormat="1" applyFont="1" applyBorder="1" applyProtection="1">
      <alignment vertical="center"/>
      <protection locked="0"/>
    </xf>
    <xf numFmtId="38" fontId="33" fillId="0" borderId="8" xfId="6" applyFont="1" applyBorder="1" applyAlignment="1" applyProtection="1">
      <alignment vertical="center" shrinkToFit="1"/>
      <protection locked="0"/>
    </xf>
    <xf numFmtId="38" fontId="33" fillId="0" borderId="11" xfId="5" applyFont="1" applyBorder="1" applyAlignment="1" applyProtection="1">
      <alignment horizontal="right" vertical="center" shrinkToFit="1"/>
      <protection locked="0"/>
    </xf>
    <xf numFmtId="38" fontId="33" fillId="0" borderId="86" xfId="5" applyFont="1" applyBorder="1" applyAlignment="1" applyProtection="1">
      <alignment horizontal="right" vertical="center" shrinkToFit="1"/>
      <protection locked="0"/>
    </xf>
    <xf numFmtId="0" fontId="32" fillId="0" borderId="87" xfId="4" applyFont="1" applyBorder="1" applyAlignment="1" applyProtection="1">
      <alignment vertical="center"/>
      <protection locked="0"/>
    </xf>
    <xf numFmtId="0" fontId="33" fillId="0" borderId="88" xfId="4" applyFont="1" applyBorder="1" applyAlignment="1" applyProtection="1">
      <alignment vertical="center" shrinkToFit="1"/>
      <protection locked="0"/>
    </xf>
    <xf numFmtId="38" fontId="33" fillId="0" borderId="18" xfId="5" applyFont="1" applyBorder="1" applyAlignment="1" applyProtection="1">
      <alignment vertical="center" shrinkToFit="1"/>
      <protection locked="0"/>
    </xf>
    <xf numFmtId="38" fontId="33" fillId="0" borderId="18" xfId="5" applyFont="1" applyBorder="1" applyAlignment="1" applyProtection="1">
      <alignment horizontal="right" vertical="center" shrinkToFit="1"/>
      <protection locked="0"/>
    </xf>
    <xf numFmtId="38" fontId="33" fillId="0" borderId="87" xfId="5" applyFont="1" applyBorder="1" applyAlignment="1" applyProtection="1">
      <alignment horizontal="right" vertical="center" shrinkToFit="1"/>
      <protection locked="0"/>
    </xf>
    <xf numFmtId="0" fontId="13" fillId="0" borderId="15" xfId="4" applyFont="1" applyBorder="1" applyProtection="1">
      <alignment vertical="center"/>
      <protection locked="0"/>
    </xf>
    <xf numFmtId="49" fontId="13" fillId="0" borderId="91" xfId="4" applyNumberFormat="1" applyFont="1" applyBorder="1" applyProtection="1">
      <alignment vertical="center"/>
      <protection locked="0"/>
    </xf>
    <xf numFmtId="0" fontId="33" fillId="0" borderId="92" xfId="4" applyFont="1" applyBorder="1" applyAlignment="1" applyProtection="1">
      <alignment vertical="center" shrinkToFit="1"/>
      <protection locked="0"/>
    </xf>
    <xf numFmtId="38" fontId="33" fillId="0" borderId="15" xfId="5" applyFont="1" applyBorder="1" applyAlignment="1" applyProtection="1">
      <alignment vertical="center" shrinkToFit="1"/>
      <protection locked="0"/>
    </xf>
    <xf numFmtId="38" fontId="33" fillId="0" borderId="91" xfId="5" applyFont="1" applyBorder="1" applyAlignment="1" applyProtection="1">
      <alignment horizontal="right" vertical="center" shrinkToFit="1"/>
      <protection locked="0"/>
    </xf>
    <xf numFmtId="38" fontId="33" fillId="0" borderId="15" xfId="5" applyFont="1" applyBorder="1" applyAlignment="1" applyProtection="1">
      <alignment horizontal="right" vertical="center" shrinkToFit="1"/>
      <protection locked="0"/>
    </xf>
    <xf numFmtId="0" fontId="13" fillId="0" borderId="1" xfId="4" applyFont="1" applyBorder="1" applyProtection="1">
      <alignment vertical="center"/>
      <protection locked="0"/>
    </xf>
    <xf numFmtId="49" fontId="13" fillId="0" borderId="85" xfId="4" applyNumberFormat="1" applyFont="1" applyBorder="1" applyProtection="1">
      <alignment vertical="center"/>
      <protection locked="0"/>
    </xf>
    <xf numFmtId="0" fontId="33" fillId="0" borderId="93" xfId="4" applyFont="1" applyBorder="1" applyAlignment="1" applyProtection="1">
      <alignment vertical="center" shrinkToFit="1"/>
      <protection locked="0"/>
    </xf>
    <xf numFmtId="0" fontId="13" fillId="0" borderId="18" xfId="4" applyFont="1" applyBorder="1" applyProtection="1">
      <alignment vertical="center"/>
      <protection locked="0"/>
    </xf>
    <xf numFmtId="49" fontId="13" fillId="0" borderId="87" xfId="4" applyNumberFormat="1" applyFont="1" applyBorder="1" applyProtection="1">
      <alignment vertical="center"/>
      <protection locked="0"/>
    </xf>
    <xf numFmtId="0" fontId="0" fillId="0" borderId="12" xfId="4" applyFont="1" applyBorder="1" applyProtection="1">
      <alignment vertical="center"/>
      <protection locked="0"/>
    </xf>
    <xf numFmtId="49" fontId="13" fillId="0" borderId="96" xfId="4" applyNumberFormat="1" applyFont="1" applyBorder="1" applyProtection="1">
      <alignment vertical="center"/>
      <protection locked="0"/>
    </xf>
    <xf numFmtId="0" fontId="33" fillId="0" borderId="97" xfId="4" applyFont="1" applyBorder="1" applyAlignment="1" applyProtection="1">
      <alignment vertical="center" shrinkToFit="1"/>
      <protection locked="0"/>
    </xf>
    <xf numFmtId="38" fontId="33" fillId="0" borderId="12" xfId="5" applyFont="1" applyBorder="1" applyAlignment="1" applyProtection="1">
      <alignment vertical="center" shrinkToFit="1"/>
      <protection locked="0"/>
    </xf>
    <xf numFmtId="38" fontId="33" fillId="0" borderId="96" xfId="5" applyFont="1" applyBorder="1" applyAlignment="1" applyProtection="1">
      <alignment horizontal="right" vertical="center" shrinkToFit="1"/>
      <protection locked="0"/>
    </xf>
    <xf numFmtId="38" fontId="33"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2" fillId="0" borderId="18" xfId="4" applyFont="1" applyBorder="1" applyAlignment="1" applyProtection="1">
      <alignment vertical="center"/>
      <protection locked="0"/>
    </xf>
    <xf numFmtId="0" fontId="33" fillId="0" borderId="18" xfId="4" applyFont="1" applyBorder="1" applyAlignment="1" applyProtection="1">
      <alignment vertical="center" shrinkToFit="1"/>
      <protection locked="0"/>
    </xf>
    <xf numFmtId="0" fontId="13" fillId="0" borderId="0" xfId="4" applyFont="1" applyAlignment="1" applyProtection="1">
      <alignment horizontal="center" vertical="center"/>
      <protection locked="0"/>
    </xf>
    <xf numFmtId="0" fontId="13" fillId="0" borderId="0" xfId="4" applyFont="1" applyProtection="1">
      <alignment vertical="center"/>
      <protection locked="0"/>
    </xf>
    <xf numFmtId="0" fontId="33" fillId="0" borderId="0" xfId="4" applyFont="1" applyAlignment="1" applyProtection="1">
      <alignment vertical="center" shrinkToFit="1"/>
      <protection locked="0"/>
    </xf>
    <xf numFmtId="38" fontId="33" fillId="0" borderId="0" xfId="5" applyFont="1" applyAlignment="1" applyProtection="1">
      <alignment vertical="center" shrinkToFit="1"/>
      <protection locked="0"/>
    </xf>
    <xf numFmtId="38" fontId="33" fillId="0" borderId="0" xfId="5" applyFont="1" applyAlignment="1" applyProtection="1">
      <alignment horizontal="right" vertical="center" shrinkToFit="1"/>
      <protection locked="0"/>
    </xf>
    <xf numFmtId="0" fontId="7"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5" fillId="0" borderId="98" xfId="13" applyFont="1" applyBorder="1" applyAlignment="1" applyProtection="1">
      <alignment horizontal="right" vertical="center" shrinkToFit="1"/>
      <protection locked="0"/>
    </xf>
    <xf numFmtId="38" fontId="33" fillId="0" borderId="1" xfId="13" applyFont="1" applyBorder="1" applyAlignment="1" applyProtection="1">
      <alignment horizontal="right" vertical="center" shrinkToFit="1"/>
      <protection locked="0"/>
    </xf>
    <xf numFmtId="0" fontId="30"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2" fillId="0" borderId="36" xfId="0" applyFont="1" applyBorder="1" applyAlignment="1">
      <alignment vertical="center"/>
    </xf>
    <xf numFmtId="0" fontId="42" fillId="0" borderId="22" xfId="0" applyFont="1" applyBorder="1" applyAlignment="1">
      <alignment vertical="center"/>
    </xf>
    <xf numFmtId="0" fontId="42" fillId="0" borderId="30" xfId="0" applyFont="1" applyBorder="1" applyAlignment="1">
      <alignment vertical="center"/>
    </xf>
    <xf numFmtId="0" fontId="42" fillId="0" borderId="33" xfId="0" applyFont="1" applyBorder="1" applyAlignment="1">
      <alignment vertical="center"/>
    </xf>
    <xf numFmtId="0" fontId="42" fillId="0" borderId="34" xfId="0" applyFont="1" applyBorder="1" applyAlignment="1">
      <alignment vertical="center"/>
    </xf>
    <xf numFmtId="0" fontId="42" fillId="0" borderId="35" xfId="0" applyFont="1" applyBorder="1" applyAlignment="1">
      <alignment vertical="center"/>
    </xf>
    <xf numFmtId="0" fontId="42" fillId="0" borderId="36" xfId="0" applyFont="1" applyBorder="1" applyAlignment="1">
      <alignment vertical="top"/>
    </xf>
    <xf numFmtId="0" fontId="42" fillId="0" borderId="22" xfId="0" applyFont="1" applyBorder="1" applyAlignment="1">
      <alignment vertical="top"/>
    </xf>
    <xf numFmtId="0" fontId="50" fillId="0" borderId="22" xfId="0" applyFont="1" applyBorder="1" applyAlignment="1">
      <alignment vertical="center"/>
    </xf>
    <xf numFmtId="38" fontId="50" fillId="0" borderId="22" xfId="1" applyFont="1" applyBorder="1" applyProtection="1">
      <alignment vertical="center"/>
    </xf>
    <xf numFmtId="0" fontId="42" fillId="0" borderId="22" xfId="0" applyFont="1" applyBorder="1"/>
    <xf numFmtId="0" fontId="46" fillId="0" borderId="22" xfId="0" applyFont="1" applyBorder="1"/>
    <xf numFmtId="0" fontId="46" fillId="0" borderId="22" xfId="0" applyFont="1" applyBorder="1" applyAlignment="1">
      <alignment vertical="top"/>
    </xf>
    <xf numFmtId="0" fontId="46" fillId="0" borderId="22" xfId="0" applyFont="1" applyBorder="1" applyAlignment="1">
      <alignment horizontal="right"/>
    </xf>
    <xf numFmtId="0" fontId="42" fillId="0" borderId="30" xfId="0" applyFont="1" applyBorder="1" applyAlignment="1">
      <alignment vertical="top"/>
    </xf>
    <xf numFmtId="0" fontId="42" fillId="0" borderId="31" xfId="0" applyFont="1" applyBorder="1" applyAlignment="1">
      <alignment vertical="top"/>
    </xf>
    <xf numFmtId="0" fontId="42" fillId="0" borderId="26" xfId="0" applyFont="1" applyBorder="1" applyAlignment="1">
      <alignment vertical="top"/>
    </xf>
    <xf numFmtId="0" fontId="42" fillId="0" borderId="33" xfId="0" applyFont="1" applyBorder="1" applyAlignment="1">
      <alignment vertical="top"/>
    </xf>
    <xf numFmtId="0" fontId="42" fillId="0" borderId="34" xfId="0" applyFont="1" applyBorder="1" applyAlignment="1">
      <alignment vertical="top"/>
    </xf>
    <xf numFmtId="0" fontId="50" fillId="0" borderId="34" xfId="0" applyFont="1" applyBorder="1" applyAlignment="1">
      <alignment vertical="center"/>
    </xf>
    <xf numFmtId="0" fontId="46" fillId="0" borderId="34" xfId="0" applyFont="1" applyBorder="1" applyAlignment="1">
      <alignment vertical="top"/>
    </xf>
    <xf numFmtId="0" fontId="42" fillId="0" borderId="35" xfId="0" applyFont="1" applyBorder="1" applyAlignment="1">
      <alignment vertical="top"/>
    </xf>
    <xf numFmtId="0" fontId="42" fillId="0" borderId="0" xfId="0" applyFont="1" applyBorder="1" applyAlignment="1">
      <alignment vertical="top"/>
    </xf>
    <xf numFmtId="0" fontId="44" fillId="0" borderId="0" xfId="0" applyFont="1" applyAlignment="1">
      <alignment vertical="center" wrapText="1"/>
    </xf>
    <xf numFmtId="0" fontId="52" fillId="0" borderId="34" xfId="0" applyFont="1" applyBorder="1" applyAlignment="1">
      <alignment horizontal="center" vertical="center" shrinkToFit="1"/>
    </xf>
    <xf numFmtId="176" fontId="42" fillId="0" borderId="34" xfId="0" applyNumberFormat="1" applyFont="1" applyBorder="1" applyAlignment="1">
      <alignment horizontal="right" vertical="center" shrinkToFit="1"/>
    </xf>
    <xf numFmtId="0" fontId="42" fillId="0" borderId="34" xfId="0" applyFont="1" applyBorder="1" applyAlignment="1">
      <alignment horizontal="center" vertical="center"/>
    </xf>
    <xf numFmtId="0" fontId="42" fillId="0" borderId="34" xfId="0" applyFont="1" applyBorder="1" applyAlignment="1">
      <alignment horizontal="center" vertical="top"/>
    </xf>
    <xf numFmtId="0" fontId="15" fillId="0" borderId="22" xfId="0" applyFont="1" applyBorder="1" applyAlignment="1">
      <alignment vertical="center"/>
    </xf>
    <xf numFmtId="0" fontId="7" fillId="0" borderId="0" xfId="4" applyNumberFormat="1" applyAlignment="1" applyProtection="1">
      <alignment horizontal="center" vertical="center"/>
      <protection locked="0"/>
    </xf>
    <xf numFmtId="0" fontId="33" fillId="0" borderId="1" xfId="5" applyNumberFormat="1" applyFont="1" applyBorder="1" applyAlignment="1" applyProtection="1">
      <alignment horizontal="center" vertical="center" shrinkToFit="1"/>
      <protection locked="0"/>
    </xf>
    <xf numFmtId="0" fontId="33" fillId="0" borderId="11" xfId="4" applyNumberFormat="1" applyFont="1" applyBorder="1" applyAlignment="1" applyProtection="1">
      <alignment horizontal="center" vertical="center" shrinkToFit="1"/>
      <protection locked="0"/>
    </xf>
    <xf numFmtId="0" fontId="33" fillId="0" borderId="87" xfId="4" applyNumberFormat="1" applyFont="1" applyBorder="1" applyAlignment="1" applyProtection="1">
      <alignment vertical="center" shrinkToFit="1"/>
      <protection locked="0"/>
    </xf>
    <xf numFmtId="0" fontId="33" fillId="0" borderId="91" xfId="4" applyNumberFormat="1" applyFont="1" applyBorder="1" applyAlignment="1" applyProtection="1">
      <alignment horizontal="center" vertical="center" shrinkToFit="1"/>
      <protection locked="0"/>
    </xf>
    <xf numFmtId="0" fontId="33" fillId="0" borderId="85" xfId="4" applyNumberFormat="1" applyFont="1" applyBorder="1" applyAlignment="1" applyProtection="1">
      <alignment horizontal="center" vertical="center" shrinkToFit="1"/>
      <protection locked="0"/>
    </xf>
    <xf numFmtId="0" fontId="33" fillId="0" borderId="87" xfId="4" applyNumberFormat="1" applyFont="1" applyBorder="1" applyAlignment="1" applyProtection="1">
      <alignment horizontal="center" vertical="center" shrinkToFit="1"/>
      <protection locked="0"/>
    </xf>
    <xf numFmtId="0" fontId="33" fillId="0" borderId="96" xfId="4" applyNumberFormat="1" applyFont="1" applyBorder="1" applyAlignment="1" applyProtection="1">
      <alignment horizontal="center" vertical="center" shrinkToFit="1"/>
      <protection locked="0"/>
    </xf>
    <xf numFmtId="0" fontId="33" fillId="0" borderId="18" xfId="4" applyNumberFormat="1" applyFont="1" applyBorder="1" applyAlignment="1" applyProtection="1">
      <alignment vertical="center" shrinkToFit="1"/>
      <protection locked="0"/>
    </xf>
    <xf numFmtId="0" fontId="33" fillId="0" borderId="0" xfId="4" applyNumberFormat="1" applyFont="1" applyAlignment="1" applyProtection="1">
      <alignment horizontal="center" vertical="center" shrinkToFit="1"/>
      <protection locked="0"/>
    </xf>
    <xf numFmtId="0" fontId="7" fillId="0" borderId="0" xfId="4" applyNumberFormat="1" applyAlignment="1" applyProtection="1">
      <alignment horizontal="center" vertical="center" shrinkToFit="1"/>
      <protection locked="0"/>
    </xf>
    <xf numFmtId="0" fontId="42" fillId="0" borderId="31" xfId="0" applyFont="1" applyBorder="1" applyAlignment="1">
      <alignment horizontal="left" vertical="top"/>
    </xf>
    <xf numFmtId="0" fontId="42" fillId="0" borderId="0" xfId="0" applyFont="1" applyBorder="1" applyAlignment="1">
      <alignment horizontal="left" vertical="top"/>
    </xf>
    <xf numFmtId="0" fontId="15" fillId="0" borderId="0" xfId="0" applyFont="1" applyBorder="1" applyAlignment="1">
      <alignment vertical="center"/>
    </xf>
    <xf numFmtId="0" fontId="46" fillId="0" borderId="30" xfId="0" applyFont="1" applyBorder="1" applyAlignment="1">
      <alignment horizontal="right"/>
    </xf>
    <xf numFmtId="0" fontId="50" fillId="0" borderId="0" xfId="0" applyFont="1" applyBorder="1" applyAlignment="1">
      <alignment vertical="center"/>
    </xf>
    <xf numFmtId="0" fontId="52" fillId="0" borderId="0" xfId="0" applyFont="1" applyBorder="1" applyAlignment="1">
      <alignment vertical="top"/>
    </xf>
    <xf numFmtId="0" fontId="46" fillId="0" borderId="0" xfId="0" applyFont="1" applyBorder="1" applyAlignment="1" applyProtection="1">
      <alignment vertical="top" wrapText="1"/>
      <protection locked="0"/>
    </xf>
    <xf numFmtId="0" fontId="46" fillId="0" borderId="0" xfId="0" applyFont="1" applyBorder="1" applyAlignment="1" applyProtection="1">
      <alignment vertical="top"/>
      <protection locked="0"/>
    </xf>
    <xf numFmtId="0" fontId="48" fillId="0" borderId="36" xfId="0" applyFont="1" applyBorder="1" applyAlignment="1" applyProtection="1">
      <alignment vertical="top" wrapText="1"/>
      <protection locked="0"/>
    </xf>
    <xf numFmtId="0" fontId="48" fillId="0" borderId="22" xfId="0" applyFont="1" applyBorder="1" applyAlignment="1" applyProtection="1">
      <alignment vertical="top"/>
      <protection locked="0"/>
    </xf>
    <xf numFmtId="0" fontId="48" fillId="0" borderId="30" xfId="0" applyFont="1" applyBorder="1" applyAlignment="1" applyProtection="1">
      <alignment vertical="top"/>
      <protection locked="0"/>
    </xf>
    <xf numFmtId="0" fontId="48" fillId="0" borderId="31" xfId="0" applyFont="1" applyBorder="1" applyAlignment="1" applyProtection="1">
      <alignment vertical="top"/>
      <protection locked="0"/>
    </xf>
    <xf numFmtId="0" fontId="48" fillId="0" borderId="26" xfId="0" applyFont="1" applyBorder="1" applyAlignment="1" applyProtection="1">
      <alignment vertical="top"/>
      <protection locked="0"/>
    </xf>
    <xf numFmtId="0" fontId="48" fillId="0" borderId="33" xfId="0" applyFont="1" applyBorder="1" applyAlignment="1" applyProtection="1">
      <alignment vertical="top"/>
      <protection locked="0"/>
    </xf>
    <xf numFmtId="0" fontId="48" fillId="0" borderId="34" xfId="0" applyFont="1" applyBorder="1" applyAlignment="1" applyProtection="1">
      <alignment vertical="top"/>
      <protection locked="0"/>
    </xf>
    <xf numFmtId="0" fontId="48" fillId="0" borderId="35" xfId="0" applyFont="1" applyBorder="1" applyAlignment="1" applyProtection="1">
      <alignment vertical="top"/>
      <protection locked="0"/>
    </xf>
    <xf numFmtId="38" fontId="33" fillId="5" borderId="18" xfId="5" applyFont="1" applyFill="1" applyBorder="1" applyAlignment="1" applyProtection="1">
      <alignment vertical="center" shrinkToFit="1"/>
      <protection locked="0"/>
    </xf>
    <xf numFmtId="38" fontId="33" fillId="5" borderId="18" xfId="5" applyFont="1" applyFill="1" applyBorder="1" applyAlignment="1" applyProtection="1">
      <alignment horizontal="right" vertical="center" shrinkToFit="1"/>
      <protection locked="0"/>
    </xf>
    <xf numFmtId="0" fontId="48" fillId="0" borderId="27" xfId="0" applyFont="1" applyBorder="1" applyAlignment="1" applyProtection="1">
      <alignment horizontal="left" vertical="center" shrinkToFit="1"/>
    </xf>
    <xf numFmtId="0" fontId="19" fillId="0" borderId="0" xfId="2" applyFont="1" applyFill="1" applyAlignment="1" applyProtection="1">
      <alignment horizontal="left" vertical="top"/>
    </xf>
    <xf numFmtId="0" fontId="19" fillId="0" borderId="0" xfId="2" applyFont="1" applyAlignment="1" applyProtection="1">
      <alignment horizontal="left" vertical="top"/>
    </xf>
    <xf numFmtId="0" fontId="18" fillId="0" borderId="0" xfId="2" applyFont="1" applyBorder="1" applyAlignment="1" applyProtection="1">
      <alignment horizontal="left" vertical="top" wrapText="1"/>
    </xf>
    <xf numFmtId="3" fontId="22" fillId="0" borderId="0" xfId="2" applyNumberFormat="1" applyFont="1" applyBorder="1" applyAlignment="1" applyProtection="1">
      <alignment horizontal="right" vertical="center" wrapText="1"/>
    </xf>
    <xf numFmtId="3" fontId="22" fillId="0" borderId="105" xfId="2" applyNumberFormat="1" applyFont="1" applyFill="1" applyBorder="1" applyAlignment="1" applyProtection="1">
      <alignment horizontal="right" vertical="center" wrapText="1"/>
    </xf>
    <xf numFmtId="3" fontId="22" fillId="0" borderId="56" xfId="2" applyNumberFormat="1" applyFont="1" applyBorder="1" applyAlignment="1" applyProtection="1">
      <alignment horizontal="right" vertical="center" wrapText="1"/>
    </xf>
    <xf numFmtId="3" fontId="22" fillId="0" borderId="119" xfId="2" applyNumberFormat="1" applyFont="1" applyBorder="1" applyAlignment="1" applyProtection="1">
      <alignment horizontal="right" vertical="center" wrapText="1"/>
    </xf>
    <xf numFmtId="3" fontId="22" fillId="0" borderId="120" xfId="2" applyNumberFormat="1" applyFont="1" applyBorder="1" applyAlignment="1" applyProtection="1">
      <alignment horizontal="right" vertical="center" wrapText="1"/>
    </xf>
    <xf numFmtId="3" fontId="22" fillId="0" borderId="56" xfId="0" applyNumberFormat="1" applyFont="1" applyBorder="1" applyAlignment="1" applyProtection="1">
      <alignment horizontal="right" vertical="center" wrapText="1"/>
    </xf>
    <xf numFmtId="38" fontId="22" fillId="0" borderId="44" xfId="6" applyFont="1" applyFill="1" applyBorder="1" applyAlignment="1" applyProtection="1">
      <alignment horizontal="right" vertical="center" wrapText="1"/>
    </xf>
    <xf numFmtId="3" fontId="22" fillId="0" borderId="105" xfId="2" applyNumberFormat="1" applyFont="1" applyBorder="1" applyAlignment="1" applyProtection="1">
      <alignment horizontal="right" vertical="center" wrapText="1"/>
    </xf>
    <xf numFmtId="0" fontId="18" fillId="0" borderId="22" xfId="2" applyFont="1" applyBorder="1" applyAlignment="1" applyProtection="1">
      <alignment horizontal="center" vertical="center" wrapText="1"/>
    </xf>
    <xf numFmtId="38" fontId="22" fillId="0" borderId="22" xfId="6" applyFont="1" applyFill="1" applyBorder="1" applyAlignment="1" applyProtection="1">
      <alignment horizontal="right" vertical="center" wrapText="1"/>
    </xf>
    <xf numFmtId="3" fontId="22" fillId="0" borderId="22" xfId="2" applyNumberFormat="1" applyFont="1" applyBorder="1" applyAlignment="1" applyProtection="1">
      <alignment horizontal="right" vertical="center" wrapText="1"/>
    </xf>
    <xf numFmtId="3" fontId="22" fillId="0" borderId="22" xfId="0" applyNumberFormat="1" applyFont="1" applyBorder="1" applyAlignment="1" applyProtection="1">
      <alignment horizontal="right" vertical="center" wrapText="1"/>
    </xf>
    <xf numFmtId="0" fontId="18" fillId="0" borderId="22" xfId="0" applyFont="1" applyBorder="1" applyAlignment="1" applyProtection="1">
      <alignment horizontal="center" vertical="top" wrapText="1"/>
    </xf>
    <xf numFmtId="38" fontId="22" fillId="0" borderId="0" xfId="6" applyFont="1" applyFill="1" applyBorder="1" applyAlignment="1" applyProtection="1">
      <alignment horizontal="right" vertical="center" wrapText="1"/>
    </xf>
    <xf numFmtId="0" fontId="18" fillId="0" borderId="0" xfId="2" applyFont="1" applyBorder="1" applyAlignment="1" applyProtection="1">
      <alignment horizontal="center" vertical="center" wrapText="1"/>
    </xf>
    <xf numFmtId="0" fontId="18" fillId="0" borderId="34" xfId="2" applyFont="1" applyBorder="1" applyAlignment="1" applyProtection="1">
      <alignment horizontal="center" vertical="center" wrapText="1"/>
    </xf>
    <xf numFmtId="38" fontId="22" fillId="0" borderId="34" xfId="6" applyFont="1" applyFill="1" applyBorder="1" applyAlignment="1" applyProtection="1">
      <alignment horizontal="right" vertical="center" wrapText="1"/>
    </xf>
    <xf numFmtId="3" fontId="22" fillId="0" borderId="34" xfId="2" applyNumberFormat="1" applyFont="1" applyBorder="1" applyAlignment="1" applyProtection="1">
      <alignment horizontal="right" vertical="center" wrapText="1"/>
    </xf>
    <xf numFmtId="3" fontId="22" fillId="0" borderId="34" xfId="0" applyNumberFormat="1" applyFont="1" applyBorder="1" applyAlignment="1" applyProtection="1">
      <alignment horizontal="right" vertical="center" wrapText="1"/>
    </xf>
    <xf numFmtId="0" fontId="18" fillId="0" borderId="34" xfId="0" applyFont="1" applyBorder="1" applyAlignment="1" applyProtection="1">
      <alignment horizontal="center" vertical="top" wrapText="1"/>
    </xf>
    <xf numFmtId="0" fontId="21" fillId="0" borderId="0" xfId="2" applyFont="1" applyBorder="1" applyAlignment="1" applyProtection="1">
      <alignment horizontal="left" vertical="center" wrapText="1"/>
    </xf>
    <xf numFmtId="0" fontId="18" fillId="0" borderId="0" xfId="2" applyFont="1" applyBorder="1" applyAlignment="1" applyProtection="1">
      <alignment horizontal="center" vertical="center"/>
    </xf>
    <xf numFmtId="3" fontId="22" fillId="2" borderId="9" xfId="2" applyNumberFormat="1" applyFont="1" applyFill="1" applyBorder="1" applyAlignment="1" applyProtection="1">
      <alignment vertical="center" wrapText="1"/>
    </xf>
    <xf numFmtId="0" fontId="18" fillId="0" borderId="0" xfId="2" applyFont="1" applyFill="1" applyBorder="1" applyAlignment="1" applyProtection="1">
      <alignment horizontal="center" vertical="center"/>
    </xf>
    <xf numFmtId="3" fontId="22" fillId="0" borderId="55" xfId="2" applyNumberFormat="1" applyFont="1" applyBorder="1" applyAlignment="1" applyProtection="1">
      <alignment vertical="center" wrapText="1"/>
    </xf>
    <xf numFmtId="3" fontId="22" fillId="0" borderId="80" xfId="2" applyNumberFormat="1" applyFont="1" applyBorder="1" applyAlignment="1" applyProtection="1">
      <alignment vertical="center" wrapText="1"/>
    </xf>
    <xf numFmtId="0" fontId="18" fillId="0" borderId="0" xfId="2" applyFont="1" applyBorder="1" applyAlignment="1" applyProtection="1">
      <alignment horizontal="center" vertical="top" wrapText="1"/>
    </xf>
    <xf numFmtId="0" fontId="40" fillId="0" borderId="0" xfId="2" applyFont="1" applyAlignment="1" applyProtection="1">
      <alignment horizontal="center" vertical="center" wrapText="1"/>
    </xf>
    <xf numFmtId="0" fontId="40" fillId="0" borderId="0" xfId="2" applyFont="1" applyAlignment="1" applyProtection="1">
      <alignment horizontal="left" vertical="top"/>
    </xf>
    <xf numFmtId="0" fontId="18" fillId="0" borderId="0" xfId="2" applyFont="1" applyBorder="1" applyAlignment="1" applyProtection="1">
      <alignment vertical="top" wrapText="1"/>
    </xf>
    <xf numFmtId="0" fontId="23" fillId="0" borderId="0" xfId="3" applyFont="1" applyProtection="1">
      <alignment vertical="center"/>
    </xf>
    <xf numFmtId="0" fontId="24" fillId="0" borderId="0" xfId="3" applyFont="1" applyProtection="1">
      <alignment vertical="center"/>
    </xf>
    <xf numFmtId="0" fontId="46" fillId="0" borderId="34" xfId="0" applyFont="1" applyBorder="1" applyAlignment="1" applyProtection="1">
      <alignment horizontal="left" vertical="top"/>
    </xf>
    <xf numFmtId="0" fontId="46" fillId="0" borderId="35" xfId="0" applyFont="1" applyBorder="1" applyAlignment="1" applyProtection="1">
      <alignment horizontal="left" vertical="top"/>
    </xf>
    <xf numFmtId="0" fontId="48" fillId="0" borderId="0" xfId="0" applyFont="1" applyBorder="1" applyAlignment="1" applyProtection="1">
      <alignment vertical="top"/>
      <protection locked="0"/>
    </xf>
    <xf numFmtId="0" fontId="48" fillId="0" borderId="0" xfId="0" applyFont="1" applyBorder="1" applyAlignment="1">
      <alignment vertical="center"/>
    </xf>
    <xf numFmtId="3" fontId="22" fillId="0" borderId="9" xfId="2" applyNumberFormat="1" applyFont="1" applyFill="1" applyBorder="1" applyAlignment="1" applyProtection="1">
      <alignment vertical="center" wrapText="1"/>
    </xf>
    <xf numFmtId="0" fontId="42" fillId="0" borderId="13" xfId="0" applyFont="1" applyBorder="1" applyAlignment="1" applyProtection="1">
      <alignment vertical="center"/>
    </xf>
    <xf numFmtId="179" fontId="50" fillId="0" borderId="13" xfId="1" applyNumberFormat="1" applyFont="1" applyBorder="1" applyAlignment="1" applyProtection="1">
      <alignment vertical="center"/>
      <protection locked="0"/>
    </xf>
    <xf numFmtId="179" fontId="50" fillId="0" borderId="0" xfId="1" applyNumberFormat="1" applyFont="1" applyBorder="1" applyAlignment="1" applyProtection="1">
      <alignment vertical="center"/>
      <protection locked="0"/>
    </xf>
    <xf numFmtId="179" fontId="50" fillId="0" borderId="13" xfId="1" applyNumberFormat="1" applyFont="1" applyBorder="1" applyAlignment="1" applyProtection="1">
      <alignment vertical="center"/>
    </xf>
    <xf numFmtId="179" fontId="50" fillId="0" borderId="0" xfId="1" applyNumberFormat="1" applyFont="1" applyBorder="1" applyAlignment="1" applyProtection="1">
      <alignment vertical="center"/>
    </xf>
    <xf numFmtId="0" fontId="34" fillId="0" borderId="7" xfId="4" applyFont="1" applyBorder="1" applyAlignment="1" applyProtection="1">
      <alignment horizontal="center" vertical="center"/>
      <protection locked="0"/>
    </xf>
    <xf numFmtId="3" fontId="22" fillId="0" borderId="75" xfId="2" applyNumberFormat="1" applyFont="1" applyFill="1" applyBorder="1" applyAlignment="1" applyProtection="1">
      <alignment vertical="center" wrapText="1"/>
    </xf>
    <xf numFmtId="3" fontId="22" fillId="0" borderId="76" xfId="2" applyNumberFormat="1" applyFont="1" applyFill="1" applyBorder="1" applyAlignment="1" applyProtection="1">
      <alignment vertical="center" wrapText="1"/>
    </xf>
    <xf numFmtId="38" fontId="22" fillId="0" borderId="44" xfId="1" applyFont="1" applyFill="1" applyBorder="1" applyAlignment="1" applyProtection="1">
      <alignment horizontal="right" vertical="center" wrapText="1"/>
      <protection locked="0"/>
    </xf>
    <xf numFmtId="49" fontId="7" fillId="0" borderId="0" xfId="4" applyNumberFormat="1" applyAlignment="1" applyProtection="1">
      <alignment horizontal="center" vertical="center"/>
      <protection locked="0"/>
    </xf>
    <xf numFmtId="49" fontId="33" fillId="0" borderId="7" xfId="4" applyNumberFormat="1" applyFont="1" applyBorder="1" applyAlignment="1" applyProtection="1">
      <alignment horizontal="center" vertical="center" shrinkToFit="1"/>
      <protection locked="0"/>
    </xf>
    <xf numFmtId="49" fontId="33" fillId="0" borderId="10" xfId="4" applyNumberFormat="1" applyFont="1" applyBorder="1" applyAlignment="1" applyProtection="1">
      <alignment vertical="center" shrinkToFit="1"/>
      <protection locked="0"/>
    </xf>
    <xf numFmtId="49" fontId="33" fillId="0" borderId="89" xfId="4" applyNumberFormat="1" applyFont="1" applyBorder="1" applyAlignment="1" applyProtection="1">
      <alignment vertical="center" shrinkToFit="1"/>
      <protection locked="0"/>
    </xf>
    <xf numFmtId="49" fontId="33" fillId="0" borderId="66" xfId="4" applyNumberFormat="1" applyFont="1" applyBorder="1" applyAlignment="1" applyProtection="1">
      <alignment vertical="center" shrinkToFit="1"/>
      <protection locked="0"/>
    </xf>
    <xf numFmtId="49" fontId="33" fillId="0" borderId="7" xfId="4" applyNumberFormat="1" applyFont="1" applyBorder="1" applyAlignment="1" applyProtection="1">
      <alignment vertical="center" shrinkToFit="1"/>
      <protection locked="0"/>
    </xf>
    <xf numFmtId="49" fontId="33" fillId="0" borderId="95" xfId="4" applyNumberFormat="1" applyFont="1" applyBorder="1" applyAlignment="1" applyProtection="1">
      <alignment vertical="center" shrinkToFit="1"/>
      <protection locked="0"/>
    </xf>
    <xf numFmtId="49" fontId="33" fillId="0" borderId="4" xfId="4" applyNumberFormat="1" applyFont="1" applyBorder="1" applyAlignment="1" applyProtection="1">
      <alignment vertical="center" shrinkToFit="1"/>
      <protection locked="0"/>
    </xf>
    <xf numFmtId="49" fontId="33" fillId="0" borderId="18" xfId="4" applyNumberFormat="1" applyFont="1" applyBorder="1" applyAlignment="1" applyProtection="1">
      <alignment vertical="center" shrinkToFit="1"/>
      <protection locked="0"/>
    </xf>
    <xf numFmtId="49" fontId="33" fillId="5" borderId="18" xfId="4" applyNumberFormat="1" applyFont="1" applyFill="1" applyBorder="1" applyAlignment="1" applyProtection="1">
      <alignment vertical="center" shrinkToFit="1"/>
      <protection locked="0"/>
    </xf>
    <xf numFmtId="49" fontId="33" fillId="0" borderId="0" xfId="4" applyNumberFormat="1" applyFont="1" applyAlignment="1" applyProtection="1">
      <alignment vertical="center" shrinkToFit="1"/>
      <protection locked="0"/>
    </xf>
    <xf numFmtId="49" fontId="7" fillId="0" borderId="0" xfId="4" applyNumberFormat="1" applyAlignment="1" applyProtection="1">
      <alignment vertical="center" shrinkToFit="1"/>
      <protection locked="0"/>
    </xf>
    <xf numFmtId="49" fontId="7" fillId="0" borderId="0" xfId="4" applyNumberFormat="1" applyProtection="1">
      <alignment vertical="center"/>
      <protection locked="0"/>
    </xf>
    <xf numFmtId="0" fontId="19" fillId="0" borderId="0" xfId="2" applyFont="1" applyFill="1" applyAlignment="1" applyProtection="1">
      <alignment horizontal="center" vertical="center" wrapText="1"/>
    </xf>
    <xf numFmtId="3" fontId="22" fillId="0" borderId="128" xfId="2" applyNumberFormat="1" applyFont="1" applyFill="1" applyBorder="1" applyAlignment="1" applyProtection="1">
      <alignment vertical="center" wrapText="1"/>
    </xf>
    <xf numFmtId="181" fontId="22" fillId="0" borderId="9" xfId="2" applyNumberFormat="1" applyFont="1" applyFill="1" applyBorder="1" applyAlignment="1" applyProtection="1">
      <alignment vertical="center" wrapText="1"/>
    </xf>
    <xf numFmtId="3" fontId="22" fillId="0" borderId="10" xfId="2" applyNumberFormat="1" applyFont="1" applyFill="1" applyBorder="1" applyAlignment="1" applyProtection="1">
      <alignment horizontal="center" vertical="center" wrapText="1"/>
    </xf>
    <xf numFmtId="0" fontId="2" fillId="0" borderId="0" xfId="18">
      <alignment vertical="center"/>
    </xf>
    <xf numFmtId="0" fontId="2"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26" fillId="0" borderId="0" xfId="18" applyFont="1" applyAlignment="1">
      <alignment horizontal="center" vertical="center"/>
    </xf>
    <xf numFmtId="0" fontId="27" fillId="0" borderId="0" xfId="18" applyFont="1" applyAlignment="1">
      <alignment horizontal="left" vertical="center"/>
    </xf>
    <xf numFmtId="38" fontId="13" fillId="0" borderId="0" xfId="19" applyFont="1" applyBorder="1" applyAlignment="1">
      <alignment horizontal="center" vertical="center" shrinkToFit="1"/>
    </xf>
    <xf numFmtId="38" fontId="13" fillId="0" borderId="0" xfId="19" applyFont="1" applyBorder="1" applyAlignment="1">
      <alignment vertical="center" shrinkToFit="1"/>
    </xf>
    <xf numFmtId="38" fontId="0" fillId="0" borderId="1" xfId="19" applyFont="1" applyBorder="1" applyAlignment="1">
      <alignment horizontal="center" vertical="center" shrinkToFit="1"/>
    </xf>
    <xf numFmtId="0" fontId="28" fillId="0" borderId="0" xfId="18" applyFont="1" applyAlignment="1">
      <alignment horizontal="left" vertical="center"/>
    </xf>
    <xf numFmtId="38" fontId="0" fillId="0" borderId="3" xfId="19" applyFont="1" applyBorder="1" applyAlignment="1">
      <alignment horizontal="center" vertical="center" shrinkToFit="1"/>
    </xf>
    <xf numFmtId="0" fontId="29" fillId="0" borderId="0" xfId="18" applyFont="1" applyAlignment="1">
      <alignment horizontal="center" vertical="center"/>
    </xf>
    <xf numFmtId="0" fontId="15" fillId="3" borderId="1" xfId="19" applyNumberFormat="1" applyFont="1" applyFill="1" applyBorder="1" applyAlignment="1">
      <alignment horizontal="center" vertical="center" shrinkToFit="1"/>
    </xf>
    <xf numFmtId="0" fontId="15" fillId="0" borderId="0" xfId="18" applyFont="1" applyAlignment="1">
      <alignment horizontal="center" vertical="center"/>
    </xf>
    <xf numFmtId="0" fontId="15" fillId="3" borderId="1" xfId="19" applyNumberFormat="1" applyFont="1" applyFill="1" applyBorder="1" applyAlignment="1">
      <alignment horizontal="center" vertical="center" wrapText="1" shrinkToFit="1"/>
    </xf>
    <xf numFmtId="38" fontId="33" fillId="0" borderId="1" xfId="19" applyFont="1" applyBorder="1">
      <alignment vertical="center"/>
    </xf>
    <xf numFmtId="0" fontId="33" fillId="0" borderId="7" xfId="18" applyFont="1" applyBorder="1" applyAlignment="1">
      <alignment horizontal="center" vertical="center"/>
    </xf>
    <xf numFmtId="38" fontId="33" fillId="0" borderId="1" xfId="19" applyFont="1" applyBorder="1" applyAlignment="1">
      <alignment horizontal="right" vertical="center" shrinkToFit="1"/>
    </xf>
    <xf numFmtId="38" fontId="33" fillId="0" borderId="85" xfId="19" applyFont="1" applyBorder="1" applyAlignment="1">
      <alignment horizontal="right" vertical="center" shrinkToFit="1"/>
    </xf>
    <xf numFmtId="38" fontId="33" fillId="0" borderId="1" xfId="19" applyFont="1" applyBorder="1" applyAlignment="1">
      <alignment horizontal="right" vertical="center"/>
    </xf>
    <xf numFmtId="0" fontId="34" fillId="0" borderId="1" xfId="18" applyFont="1" applyBorder="1" applyAlignment="1">
      <alignment horizontal="center" vertical="center"/>
    </xf>
    <xf numFmtId="0" fontId="32" fillId="0" borderId="1" xfId="18" applyFont="1" applyBorder="1" applyAlignment="1">
      <alignment horizontal="center" vertical="center"/>
    </xf>
    <xf numFmtId="0" fontId="36" fillId="0" borderId="12" xfId="18" applyFont="1" applyBorder="1" applyAlignment="1">
      <alignment vertical="center" shrinkToFit="1"/>
    </xf>
    <xf numFmtId="0" fontId="36" fillId="0" borderId="12" xfId="18" applyFont="1" applyBorder="1" applyAlignment="1">
      <alignment horizontal="center" vertical="center" shrinkToFit="1"/>
    </xf>
    <xf numFmtId="38" fontId="37" fillId="0" borderId="12" xfId="19" applyFont="1" applyBorder="1" applyAlignment="1">
      <alignment horizontal="center" vertical="center"/>
    </xf>
    <xf numFmtId="38" fontId="37" fillId="0" borderId="2" xfId="19" applyFont="1" applyBorder="1">
      <alignment vertical="center"/>
    </xf>
    <xf numFmtId="38" fontId="37" fillId="0" borderId="1" xfId="19" applyFont="1" applyBorder="1">
      <alignment vertical="center"/>
    </xf>
    <xf numFmtId="0" fontId="37" fillId="0" borderId="7" xfId="18" applyFont="1" applyBorder="1" applyAlignment="1">
      <alignment horizontal="center" vertical="center"/>
    </xf>
    <xf numFmtId="38" fontId="37" fillId="0" borderId="1" xfId="19" applyFont="1" applyBorder="1" applyAlignment="1">
      <alignment horizontal="right" vertical="center" shrinkToFit="1"/>
    </xf>
    <xf numFmtId="38" fontId="37" fillId="0" borderId="85" xfId="19" applyFont="1" applyBorder="1" applyAlignment="1">
      <alignment horizontal="right" vertical="center" shrinkToFit="1"/>
    </xf>
    <xf numFmtId="38" fontId="37" fillId="0" borderId="1" xfId="19" applyFont="1" applyBorder="1" applyAlignment="1">
      <alignment horizontal="right" vertical="center"/>
    </xf>
    <xf numFmtId="0" fontId="26" fillId="0" borderId="7" xfId="18" applyFont="1" applyBorder="1" applyAlignment="1">
      <alignment horizontal="center" vertical="center"/>
    </xf>
    <xf numFmtId="0" fontId="26" fillId="0" borderId="1" xfId="18" applyFont="1" applyBorder="1" applyAlignment="1">
      <alignment horizontal="center" vertical="center"/>
    </xf>
    <xf numFmtId="0" fontId="36" fillId="0" borderId="1" xfId="18" applyFont="1" applyBorder="1" applyAlignment="1">
      <alignment vertical="center" shrinkToFit="1"/>
    </xf>
    <xf numFmtId="0" fontId="36" fillId="0" borderId="1" xfId="18" applyFont="1" applyBorder="1" applyAlignment="1">
      <alignment horizontal="center" vertical="center" shrinkToFit="1"/>
    </xf>
    <xf numFmtId="38" fontId="37" fillId="0" borderId="1" xfId="19" applyFont="1" applyBorder="1" applyAlignment="1">
      <alignment horizontal="center" vertical="center"/>
    </xf>
    <xf numFmtId="38" fontId="37" fillId="0" borderId="5" xfId="19" applyFont="1" applyBorder="1">
      <alignment vertical="center"/>
    </xf>
    <xf numFmtId="38" fontId="0" fillId="0" borderId="0" xfId="19" applyFont="1" applyAlignment="1">
      <alignment horizontal="right" vertical="center" shrinkToFit="1"/>
    </xf>
    <xf numFmtId="0" fontId="32" fillId="0" borderId="18" xfId="18" applyFont="1" applyBorder="1" applyAlignment="1">
      <alignment horizontal="center" vertical="center"/>
    </xf>
    <xf numFmtId="0" fontId="39" fillId="0" borderId="87" xfId="18" applyFont="1" applyBorder="1">
      <alignment vertical="center"/>
    </xf>
    <xf numFmtId="0" fontId="37" fillId="0" borderId="87" xfId="18" applyFont="1" applyBorder="1">
      <alignment vertical="center"/>
    </xf>
    <xf numFmtId="0" fontId="37" fillId="0" borderId="88" xfId="18" applyFont="1" applyBorder="1">
      <alignment vertical="center"/>
    </xf>
    <xf numFmtId="38" fontId="37" fillId="0" borderId="18" xfId="19" applyFont="1" applyBorder="1">
      <alignment vertical="center"/>
    </xf>
    <xf numFmtId="0" fontId="37" fillId="0" borderId="89" xfId="18" applyFont="1" applyBorder="1" applyAlignment="1">
      <alignment horizontal="center" vertical="center"/>
    </xf>
    <xf numFmtId="38" fontId="37" fillId="0" borderId="18" xfId="19" applyFont="1" applyBorder="1" applyAlignment="1">
      <alignment horizontal="right" vertical="center" shrinkToFit="1"/>
    </xf>
    <xf numFmtId="38" fontId="37" fillId="0" borderId="87" xfId="19" applyFont="1" applyBorder="1" applyAlignment="1">
      <alignment horizontal="right" vertical="center" shrinkToFit="1"/>
    </xf>
    <xf numFmtId="38" fontId="37" fillId="0" borderId="18" xfId="19" applyFont="1" applyBorder="1" applyAlignment="1">
      <alignment horizontal="right" vertical="center"/>
    </xf>
    <xf numFmtId="0" fontId="36" fillId="0" borderId="15" xfId="18" applyFont="1" applyBorder="1">
      <alignment vertical="center"/>
    </xf>
    <xf numFmtId="49" fontId="36" fillId="0" borderId="91" xfId="18" applyNumberFormat="1" applyFont="1" applyBorder="1">
      <alignment vertical="center"/>
    </xf>
    <xf numFmtId="0" fontId="37" fillId="0" borderId="91" xfId="18" applyFont="1" applyBorder="1" applyAlignment="1">
      <alignment horizontal="center" vertical="center"/>
    </xf>
    <xf numFmtId="0" fontId="37" fillId="0" borderId="92" xfId="18" applyFont="1" applyBorder="1">
      <alignment vertical="center"/>
    </xf>
    <xf numFmtId="38" fontId="37" fillId="0" borderId="15" xfId="19" applyFont="1" applyBorder="1">
      <alignment vertical="center"/>
    </xf>
    <xf numFmtId="0" fontId="37" fillId="0" borderId="66" xfId="18" applyFont="1" applyBorder="1" applyAlignment="1">
      <alignment horizontal="center" vertical="center"/>
    </xf>
    <xf numFmtId="38" fontId="33" fillId="0" borderId="91" xfId="19" applyFont="1" applyBorder="1" applyAlignment="1" applyProtection="1">
      <alignment horizontal="right" vertical="center" shrinkToFit="1"/>
      <protection locked="0"/>
    </xf>
    <xf numFmtId="38" fontId="37" fillId="0" borderId="15" xfId="19" applyFont="1" applyBorder="1" applyAlignment="1" applyProtection="1">
      <alignment horizontal="right" vertical="center" shrinkToFit="1"/>
      <protection locked="0"/>
    </xf>
    <xf numFmtId="0" fontId="36" fillId="0" borderId="1" xfId="18" applyFont="1" applyBorder="1">
      <alignment vertical="center"/>
    </xf>
    <xf numFmtId="49" fontId="36" fillId="0" borderId="85" xfId="18" applyNumberFormat="1" applyFont="1" applyBorder="1">
      <alignment vertical="center"/>
    </xf>
    <xf numFmtId="0" fontId="37" fillId="0" borderId="85" xfId="18" applyFont="1" applyBorder="1" applyAlignment="1">
      <alignment horizontal="center" vertical="center"/>
    </xf>
    <xf numFmtId="0" fontId="37" fillId="0" borderId="93" xfId="18" applyFont="1" applyBorder="1">
      <alignment vertical="center"/>
    </xf>
    <xf numFmtId="38" fontId="33" fillId="0" borderId="85" xfId="19" applyFont="1" applyBorder="1" applyAlignment="1" applyProtection="1">
      <alignment horizontal="right" vertical="center" shrinkToFit="1"/>
      <protection locked="0"/>
    </xf>
    <xf numFmtId="38" fontId="37" fillId="0" borderId="1" xfId="19" applyFont="1" applyBorder="1" applyAlignment="1" applyProtection="1">
      <alignment horizontal="right" vertical="center" shrinkToFit="1"/>
      <protection locked="0"/>
    </xf>
    <xf numFmtId="0" fontId="36" fillId="0" borderId="18" xfId="18" applyFont="1" applyBorder="1">
      <alignment vertical="center"/>
    </xf>
    <xf numFmtId="49" fontId="36" fillId="0" borderId="87" xfId="18" applyNumberFormat="1" applyFont="1" applyBorder="1">
      <alignment vertical="center"/>
    </xf>
    <xf numFmtId="0" fontId="37" fillId="0" borderId="87" xfId="18" applyFont="1" applyBorder="1" applyAlignment="1">
      <alignment horizontal="center" vertical="center"/>
    </xf>
    <xf numFmtId="0" fontId="37" fillId="0" borderId="95" xfId="18" applyFont="1" applyBorder="1" applyAlignment="1">
      <alignment horizontal="center" vertical="center"/>
    </xf>
    <xf numFmtId="38" fontId="33" fillId="0" borderId="87" xfId="19" applyFont="1" applyBorder="1" applyAlignment="1" applyProtection="1">
      <alignment horizontal="right" vertical="center" shrinkToFit="1"/>
      <protection locked="0"/>
    </xf>
    <xf numFmtId="38" fontId="37" fillId="0" borderId="18" xfId="19" applyFont="1" applyBorder="1" applyAlignment="1" applyProtection="1">
      <alignment horizontal="right" vertical="center" shrinkToFit="1"/>
      <protection locked="0"/>
    </xf>
    <xf numFmtId="0" fontId="32" fillId="0" borderId="96" xfId="18" applyFont="1" applyBorder="1" applyAlignment="1">
      <alignment horizontal="center" vertical="center"/>
    </xf>
    <xf numFmtId="0" fontId="36" fillId="0" borderId="12" xfId="18" applyFont="1" applyBorder="1">
      <alignment vertical="center"/>
    </xf>
    <xf numFmtId="49" fontId="36" fillId="0" borderId="96" xfId="18" applyNumberFormat="1" applyFont="1" applyBorder="1">
      <alignment vertical="center"/>
    </xf>
    <xf numFmtId="0" fontId="37" fillId="0" borderId="96" xfId="18" applyFont="1" applyBorder="1" applyAlignment="1">
      <alignment horizontal="center" vertical="center"/>
    </xf>
    <xf numFmtId="0" fontId="37" fillId="0" borderId="97" xfId="18" applyFont="1" applyBorder="1">
      <alignment vertical="center"/>
    </xf>
    <xf numFmtId="38" fontId="37" fillId="0" borderId="12" xfId="19" applyFont="1" applyBorder="1">
      <alignment vertical="center"/>
    </xf>
    <xf numFmtId="0" fontId="37" fillId="0" borderId="4" xfId="18" applyFont="1" applyBorder="1" applyAlignment="1">
      <alignment horizontal="center" vertical="center"/>
    </xf>
    <xf numFmtId="38" fontId="33" fillId="0" borderId="96" xfId="19" applyFont="1" applyBorder="1" applyAlignment="1" applyProtection="1">
      <alignment horizontal="right" vertical="center" shrinkToFit="1"/>
      <protection locked="0"/>
    </xf>
    <xf numFmtId="38" fontId="37" fillId="0" borderId="12" xfId="19" applyFont="1" applyBorder="1" applyAlignment="1" applyProtection="1">
      <alignment horizontal="right" vertical="center" shrinkToFit="1"/>
      <protection locked="0"/>
    </xf>
    <xf numFmtId="0" fontId="32" fillId="0" borderId="85" xfId="18" applyFont="1" applyBorder="1" applyAlignment="1">
      <alignment horizontal="center" vertical="center"/>
    </xf>
    <xf numFmtId="0" fontId="39" fillId="0" borderId="18" xfId="18" applyFont="1" applyBorder="1">
      <alignment vertical="center"/>
    </xf>
    <xf numFmtId="0" fontId="37" fillId="0" borderId="18" xfId="18" applyFont="1" applyBorder="1">
      <alignment vertical="center"/>
    </xf>
    <xf numFmtId="0" fontId="37" fillId="0" borderId="18" xfId="18" applyFont="1" applyBorder="1" applyAlignment="1">
      <alignment horizontal="center" vertical="center"/>
    </xf>
    <xf numFmtId="0" fontId="38" fillId="0" borderId="1" xfId="18" applyFont="1" applyBorder="1" applyAlignment="1">
      <alignment horizontal="center" vertical="center" wrapText="1" shrinkToFit="1"/>
    </xf>
    <xf numFmtId="0" fontId="39" fillId="0" borderId="1" xfId="18" applyFont="1" applyBorder="1" applyAlignment="1">
      <alignment vertical="center" shrinkToFit="1"/>
    </xf>
    <xf numFmtId="0" fontId="39" fillId="0" borderId="1" xfId="18" applyFont="1" applyBorder="1" applyAlignment="1">
      <alignment horizontal="left" vertical="center"/>
    </xf>
    <xf numFmtId="0" fontId="39" fillId="0" borderId="11" xfId="18" applyFont="1" applyBorder="1">
      <alignment vertical="center"/>
    </xf>
    <xf numFmtId="49" fontId="39" fillId="0" borderId="11" xfId="18" applyNumberFormat="1" applyFont="1" applyBorder="1">
      <alignment vertical="center"/>
    </xf>
    <xf numFmtId="0" fontId="37" fillId="0" borderId="11" xfId="18" applyFont="1" applyBorder="1" applyAlignment="1">
      <alignment horizontal="center" vertical="center"/>
    </xf>
    <xf numFmtId="38" fontId="37" fillId="0" borderId="11" xfId="19" applyFont="1" applyBorder="1" applyAlignment="1">
      <alignment horizontal="right" vertical="center" shrinkToFit="1"/>
    </xf>
    <xf numFmtId="38" fontId="37" fillId="0" borderId="86" xfId="19" applyFont="1" applyBorder="1" applyAlignment="1">
      <alignment horizontal="right" vertical="center" shrinkToFit="1"/>
    </xf>
    <xf numFmtId="49" fontId="67" fillId="0" borderId="11" xfId="18" applyNumberFormat="1" applyFont="1" applyBorder="1" applyAlignment="1">
      <alignment vertical="center" wrapText="1"/>
    </xf>
    <xf numFmtId="0" fontId="32" fillId="6" borderId="18" xfId="18" applyFont="1" applyFill="1" applyBorder="1" applyAlignment="1">
      <alignment horizontal="center" vertical="center"/>
    </xf>
    <xf numFmtId="0" fontId="39" fillId="6" borderId="87" xfId="18" applyFont="1" applyFill="1" applyBorder="1">
      <alignment vertical="center"/>
    </xf>
    <xf numFmtId="0" fontId="37" fillId="6" borderId="87" xfId="18" applyFont="1" applyFill="1" applyBorder="1">
      <alignment vertical="center"/>
    </xf>
    <xf numFmtId="0" fontId="37" fillId="6" borderId="88" xfId="18" applyFont="1" applyFill="1" applyBorder="1">
      <alignment vertical="center"/>
    </xf>
    <xf numFmtId="38" fontId="37" fillId="6" borderId="18" xfId="19" applyFont="1" applyFill="1" applyBorder="1">
      <alignment vertical="center"/>
    </xf>
    <xf numFmtId="0" fontId="37" fillId="6" borderId="89" xfId="18" applyFont="1" applyFill="1" applyBorder="1" applyAlignment="1">
      <alignment horizontal="center" vertical="center"/>
    </xf>
    <xf numFmtId="38" fontId="37" fillId="6" borderId="18" xfId="19" applyFont="1" applyFill="1" applyBorder="1" applyAlignment="1">
      <alignment horizontal="right" vertical="center" shrinkToFit="1"/>
    </xf>
    <xf numFmtId="0" fontId="39" fillId="6" borderId="18" xfId="18" applyFont="1" applyFill="1" applyBorder="1">
      <alignment vertical="center"/>
    </xf>
    <xf numFmtId="0" fontId="37" fillId="6" borderId="18" xfId="18" applyFont="1" applyFill="1" applyBorder="1">
      <alignment vertical="center"/>
    </xf>
    <xf numFmtId="0" fontId="37" fillId="6" borderId="18" xfId="18" applyFont="1" applyFill="1" applyBorder="1" applyAlignment="1">
      <alignment horizontal="center" vertical="center"/>
    </xf>
    <xf numFmtId="38" fontId="33" fillId="6" borderId="87" xfId="19" applyFont="1" applyFill="1" applyBorder="1" applyAlignment="1" applyProtection="1">
      <alignment horizontal="right" vertical="center" shrinkToFit="1"/>
      <protection locked="0"/>
    </xf>
    <xf numFmtId="38" fontId="37" fillId="6" borderId="18" xfId="19" applyFont="1" applyFill="1" applyBorder="1" applyAlignment="1" applyProtection="1">
      <alignment horizontal="right" vertical="center" shrinkToFit="1"/>
      <protection locked="0"/>
    </xf>
    <xf numFmtId="0" fontId="34" fillId="0" borderId="7" xfId="18" applyFont="1" applyBorder="1" applyAlignment="1">
      <alignment horizontal="center" vertical="center"/>
    </xf>
    <xf numFmtId="38" fontId="37" fillId="0" borderId="12" xfId="19" applyFont="1" applyBorder="1" applyAlignment="1">
      <alignment horizontal="right" vertical="center" shrinkToFit="1"/>
    </xf>
    <xf numFmtId="0" fontId="2" fillId="0" borderId="0" xfId="18" applyProtection="1">
      <alignment vertical="center"/>
      <protection locked="0"/>
    </xf>
    <xf numFmtId="38" fontId="37" fillId="0" borderId="12" xfId="18" applyNumberFormat="1" applyFont="1" applyBorder="1" applyAlignment="1" applyProtection="1">
      <alignment vertical="center" shrinkToFit="1"/>
      <protection locked="0"/>
    </xf>
    <xf numFmtId="38" fontId="37" fillId="2" borderId="12" xfId="19" applyFont="1" applyFill="1" applyBorder="1" applyAlignment="1" applyProtection="1">
      <alignment horizontal="right" vertical="center" shrinkToFit="1"/>
      <protection locked="0"/>
    </xf>
    <xf numFmtId="38" fontId="37" fillId="0" borderId="12" xfId="19" applyFont="1" applyFill="1" applyBorder="1" applyAlignment="1" applyProtection="1">
      <alignment horizontal="right" vertical="center" shrinkToFit="1"/>
      <protection locked="0"/>
    </xf>
    <xf numFmtId="0" fontId="13" fillId="0" borderId="0" xfId="18" applyFont="1" applyAlignment="1">
      <alignment horizontal="center" vertical="center"/>
    </xf>
    <xf numFmtId="0" fontId="13" fillId="0" borderId="0" xfId="18" applyFont="1">
      <alignment vertical="center"/>
    </xf>
    <xf numFmtId="0" fontId="33" fillId="0" borderId="0" xfId="18" applyFont="1" applyAlignment="1">
      <alignment horizontal="center" vertical="center"/>
    </xf>
    <xf numFmtId="0" fontId="33" fillId="0" borderId="0" xfId="18" applyFont="1">
      <alignment vertical="center"/>
    </xf>
    <xf numFmtId="38" fontId="33" fillId="0" borderId="0" xfId="19" applyFont="1">
      <alignment vertical="center"/>
    </xf>
    <xf numFmtId="38" fontId="33" fillId="0" borderId="0" xfId="19" applyFont="1" applyAlignment="1">
      <alignment horizontal="right" vertical="center" shrinkToFit="1"/>
    </xf>
    <xf numFmtId="38" fontId="35" fillId="0" borderId="10" xfId="19" applyFont="1" applyBorder="1" applyAlignment="1">
      <alignment horizontal="right" vertical="center" shrinkToFit="1"/>
    </xf>
    <xf numFmtId="38" fontId="13" fillId="0" borderId="10" xfId="19" applyFont="1" applyBorder="1" applyAlignment="1">
      <alignment horizontal="right" vertical="center" shrinkToFit="1"/>
    </xf>
    <xf numFmtId="38" fontId="35" fillId="0" borderId="10" xfId="20" applyFont="1" applyBorder="1" applyAlignment="1">
      <alignment horizontal="right" vertical="center" shrinkToFit="1"/>
    </xf>
    <xf numFmtId="38" fontId="37" fillId="2" borderId="1" xfId="20" applyFont="1" applyFill="1" applyBorder="1" applyAlignment="1">
      <alignment horizontal="right" vertical="center" shrinkToFit="1"/>
    </xf>
    <xf numFmtId="38" fontId="36" fillId="0" borderId="1" xfId="20" applyFont="1" applyBorder="1" applyAlignment="1">
      <alignment horizontal="right" vertical="center" shrinkToFit="1"/>
    </xf>
    <xf numFmtId="38" fontId="37" fillId="0" borderId="1" xfId="20" applyFont="1" applyBorder="1" applyAlignment="1">
      <alignment horizontal="right" vertical="center"/>
    </xf>
    <xf numFmtId="38" fontId="0" fillId="0" borderId="0" xfId="19" applyFont="1">
      <alignment vertical="center"/>
    </xf>
    <xf numFmtId="38" fontId="35" fillId="0" borderId="98" xfId="20" applyFont="1" applyBorder="1" applyAlignment="1">
      <alignment horizontal="right" vertical="center" shrinkToFit="1"/>
    </xf>
    <xf numFmtId="38" fontId="37" fillId="0" borderId="1" xfId="20" applyFont="1" applyBorder="1" applyAlignment="1">
      <alignment horizontal="right" vertical="center" shrinkToFit="1"/>
    </xf>
    <xf numFmtId="0" fontId="30" fillId="0" borderId="0" xfId="18" applyFont="1">
      <alignment vertical="center"/>
    </xf>
    <xf numFmtId="38" fontId="0" fillId="0" borderId="0" xfId="19" applyFont="1" applyAlignment="1">
      <alignment horizontal="right" vertical="center"/>
    </xf>
    <xf numFmtId="0" fontId="2" fillId="0" borderId="0" xfId="18" applyAlignment="1" applyProtection="1">
      <alignment horizontal="center" vertical="center"/>
      <protection locked="0"/>
    </xf>
    <xf numFmtId="0" fontId="29" fillId="0" borderId="0" xfId="18" applyFont="1" applyAlignment="1" applyProtection="1">
      <alignment horizontal="center" vertical="center"/>
      <protection locked="0"/>
    </xf>
    <xf numFmtId="0" fontId="15" fillId="0" borderId="0" xfId="18" applyFont="1" applyAlignment="1" applyProtection="1">
      <alignment horizontal="center" vertical="center"/>
      <protection locked="0"/>
    </xf>
    <xf numFmtId="0" fontId="2" fillId="0" borderId="0" xfId="18" applyAlignment="1" applyProtection="1">
      <alignment vertical="center" shrinkToFit="1"/>
      <protection locked="0"/>
    </xf>
    <xf numFmtId="0" fontId="10" fillId="0" borderId="0" xfId="2" applyFont="1" applyAlignment="1" applyProtection="1">
      <alignment horizontal="center" vertical="top" wrapText="1"/>
    </xf>
    <xf numFmtId="3" fontId="22" fillId="0" borderId="45" xfId="2" applyNumberFormat="1" applyFont="1" applyFill="1" applyBorder="1" applyAlignment="1" applyProtection="1">
      <alignment horizontal="center" vertical="center" wrapText="1"/>
    </xf>
    <xf numFmtId="3" fontId="22" fillId="0" borderId="55" xfId="2" applyNumberFormat="1" applyFont="1" applyBorder="1" applyAlignment="1" applyProtection="1">
      <alignment horizontal="center" vertical="center" wrapText="1"/>
    </xf>
    <xf numFmtId="3" fontId="22" fillId="0" borderId="55" xfId="2" applyNumberFormat="1" applyFont="1" applyFill="1" applyBorder="1" applyAlignment="1" applyProtection="1">
      <alignment horizontal="center" vertical="center" wrapText="1"/>
    </xf>
    <xf numFmtId="3" fontId="22" fillId="0" borderId="49" xfId="2" applyNumberFormat="1" applyFont="1" applyBorder="1" applyAlignment="1" applyProtection="1">
      <alignment horizontal="center" vertical="center" wrapText="1"/>
    </xf>
    <xf numFmtId="3" fontId="22" fillId="0" borderId="60" xfId="2" applyNumberFormat="1" applyFont="1" applyBorder="1" applyAlignment="1" applyProtection="1">
      <alignment horizontal="center" vertical="center" wrapText="1"/>
    </xf>
    <xf numFmtId="3" fontId="22" fillId="2" borderId="10" xfId="2" applyNumberFormat="1" applyFont="1" applyFill="1" applyBorder="1" applyAlignment="1" applyProtection="1">
      <alignment horizontal="center" vertical="center" wrapText="1"/>
    </xf>
    <xf numFmtId="3" fontId="66" fillId="0" borderId="10" xfId="2" applyNumberFormat="1" applyFont="1" applyFill="1" applyBorder="1" applyAlignment="1" applyProtection="1">
      <alignment horizontal="center" vertical="center" shrinkToFit="1"/>
    </xf>
    <xf numFmtId="3" fontId="22" fillId="0" borderId="79" xfId="2" applyNumberFormat="1" applyFont="1" applyFill="1" applyBorder="1" applyAlignment="1" applyProtection="1">
      <alignment horizontal="center" vertical="center" wrapText="1"/>
    </xf>
    <xf numFmtId="0" fontId="19" fillId="0" borderId="0" xfId="2" applyFont="1" applyFill="1" applyAlignment="1" applyProtection="1">
      <alignment horizontal="center" vertical="center" wrapText="1"/>
    </xf>
    <xf numFmtId="3" fontId="22" fillId="0" borderId="10" xfId="2" applyNumberFormat="1" applyFont="1" applyFill="1" applyBorder="1" applyAlignment="1" applyProtection="1">
      <alignment horizontal="center" vertical="center" wrapText="1"/>
    </xf>
    <xf numFmtId="38" fontId="33" fillId="0" borderId="23" xfId="5" applyFont="1" applyBorder="1" applyAlignment="1" applyProtection="1">
      <alignment horizontal="right" vertical="center" shrinkToFit="1"/>
      <protection locked="0"/>
    </xf>
    <xf numFmtId="0" fontId="32" fillId="0" borderId="25" xfId="4" applyFont="1" applyBorder="1" applyAlignment="1" applyProtection="1">
      <alignment horizontal="center" vertical="center"/>
      <protection locked="0"/>
    </xf>
    <xf numFmtId="38" fontId="65" fillId="0" borderId="0" xfId="5" applyFont="1" applyBorder="1" applyAlignment="1" applyProtection="1">
      <alignment horizontal="right" vertical="center" shrinkToFit="1"/>
      <protection locked="0"/>
    </xf>
    <xf numFmtId="0" fontId="32" fillId="0" borderId="29" xfId="4" applyFont="1" applyBorder="1" applyAlignment="1" applyProtection="1">
      <alignment horizontal="center" vertical="center"/>
      <protection locked="0"/>
    </xf>
    <xf numFmtId="0" fontId="32" fillId="0" borderId="17" xfId="4" applyFont="1" applyBorder="1" applyAlignment="1" applyProtection="1">
      <alignment horizontal="center" vertical="center"/>
      <protection locked="0"/>
    </xf>
    <xf numFmtId="38" fontId="33" fillId="0" borderId="19" xfId="5" applyFont="1" applyBorder="1" applyAlignment="1" applyProtection="1">
      <alignment horizontal="right" vertical="center" shrinkToFit="1"/>
      <protection locked="0"/>
    </xf>
    <xf numFmtId="38" fontId="33" fillId="0" borderId="16" xfId="5" applyFont="1" applyBorder="1" applyAlignment="1" applyProtection="1">
      <alignment horizontal="right" vertical="center" shrinkToFit="1"/>
      <protection locked="0"/>
    </xf>
    <xf numFmtId="0" fontId="32" fillId="0" borderId="134" xfId="4" applyFont="1" applyBorder="1" applyAlignment="1" applyProtection="1">
      <alignment horizontal="center" vertical="center"/>
      <protection locked="0"/>
    </xf>
    <xf numFmtId="38" fontId="33" fillId="0" borderId="133" xfId="5" applyFont="1" applyBorder="1" applyAlignment="1" applyProtection="1">
      <alignment horizontal="right" vertical="center" shrinkToFit="1"/>
      <protection locked="0"/>
    </xf>
    <xf numFmtId="0" fontId="32" fillId="0" borderId="135" xfId="4" applyFont="1" applyBorder="1" applyAlignment="1" applyProtection="1">
      <alignment horizontal="center" vertical="center"/>
      <protection locked="0"/>
    </xf>
    <xf numFmtId="38" fontId="33" fillId="5"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5" fillId="0" borderId="98" xfId="5" applyFont="1" applyBorder="1" applyAlignment="1" applyProtection="1">
      <alignment horizontal="right" vertical="center" shrinkToFit="1"/>
      <protection locked="0"/>
    </xf>
    <xf numFmtId="38" fontId="13" fillId="0" borderId="98" xfId="5" applyFont="1" applyBorder="1" applyAlignment="1" applyProtection="1">
      <alignment horizontal="right" vertical="center" shrinkToFit="1"/>
      <protection locked="0"/>
    </xf>
    <xf numFmtId="38" fontId="33" fillId="2" borderId="12" xfId="13" applyFont="1" applyFill="1" applyBorder="1" applyAlignment="1" applyProtection="1">
      <alignment horizontal="right" vertical="center" shrinkToFit="1"/>
      <protection locked="0"/>
    </xf>
    <xf numFmtId="38" fontId="13" fillId="0" borderId="12" xfId="13" applyFont="1" applyBorder="1" applyAlignment="1" applyProtection="1">
      <alignment horizontal="right" vertical="center" shrinkToFit="1"/>
      <protection locked="0"/>
    </xf>
    <xf numFmtId="38" fontId="33"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3" fillId="0" borderId="94" xfId="4" applyNumberFormat="1" applyFont="1" applyBorder="1" applyAlignment="1" applyProtection="1">
      <alignment vertical="center" shrinkToFit="1"/>
      <protection locked="0"/>
    </xf>
    <xf numFmtId="38" fontId="33" fillId="2" borderId="94" xfId="5" applyFont="1" applyFill="1" applyBorder="1" applyAlignment="1" applyProtection="1">
      <alignment horizontal="right" vertical="center" shrinkToFit="1"/>
      <protection locked="0"/>
    </xf>
    <xf numFmtId="38" fontId="33" fillId="0" borderId="94" xfId="5" applyFont="1" applyFill="1" applyBorder="1" applyAlignment="1" applyProtection="1">
      <alignment horizontal="right" vertical="center" shrinkToFit="1"/>
      <protection locked="0"/>
    </xf>
    <xf numFmtId="38" fontId="33" fillId="0" borderId="136" xfId="5" applyFont="1" applyFill="1" applyBorder="1" applyAlignment="1" applyProtection="1">
      <alignment horizontal="right" vertical="center" shrinkToFit="1"/>
      <protection locked="0"/>
    </xf>
    <xf numFmtId="0" fontId="32" fillId="0" borderId="12" xfId="4" applyFont="1" applyBorder="1" applyAlignment="1" applyProtection="1">
      <alignment vertical="center"/>
      <protection locked="0"/>
    </xf>
    <xf numFmtId="49" fontId="32" fillId="0" borderId="12" xfId="4" applyNumberFormat="1" applyFont="1" applyBorder="1" applyAlignment="1" applyProtection="1">
      <alignment vertical="center"/>
      <protection locked="0"/>
    </xf>
    <xf numFmtId="0" fontId="15" fillId="3" borderId="18" xfId="5" applyNumberFormat="1" applyFont="1" applyFill="1" applyBorder="1" applyAlignment="1" applyProtection="1">
      <alignment horizontal="center" vertical="center" shrinkToFit="1"/>
      <protection locked="0"/>
    </xf>
    <xf numFmtId="0" fontId="15" fillId="3" borderId="18" xfId="5" applyNumberFormat="1" applyFont="1" applyFill="1" applyBorder="1" applyAlignment="1" applyProtection="1">
      <alignment horizontal="center" vertical="center" wrapText="1" shrinkToFit="1"/>
      <protection locked="0"/>
    </xf>
    <xf numFmtId="49" fontId="34" fillId="0" borderId="94" xfId="4" applyNumberFormat="1" applyFont="1" applyBorder="1" applyAlignment="1" applyProtection="1">
      <alignment horizontal="center" vertical="center" shrinkToFit="1"/>
      <protection locked="0"/>
    </xf>
    <xf numFmtId="38" fontId="22" fillId="0" borderId="44" xfId="1" applyFont="1" applyFill="1" applyBorder="1" applyAlignment="1" applyProtection="1">
      <alignment horizontal="right" vertical="center" wrapText="1"/>
    </xf>
    <xf numFmtId="0" fontId="68" fillId="0" borderId="0" xfId="0" applyFont="1" applyAlignment="1" applyProtection="1">
      <alignment vertical="center"/>
    </xf>
    <xf numFmtId="0" fontId="46" fillId="0" borderId="26" xfId="0" applyFont="1" applyBorder="1" applyAlignment="1" applyProtection="1">
      <alignment horizontal="left" vertical="top"/>
    </xf>
    <xf numFmtId="0" fontId="50" fillId="0" borderId="31" xfId="0" applyFont="1" applyBorder="1" applyAlignment="1">
      <alignment vertical="center"/>
    </xf>
    <xf numFmtId="0" fontId="50" fillId="0" borderId="26" xfId="0" applyFont="1" applyBorder="1" applyAlignment="1">
      <alignment vertical="center"/>
    </xf>
    <xf numFmtId="0" fontId="50" fillId="0" borderId="36" xfId="0" applyFont="1" applyBorder="1" applyAlignment="1">
      <alignment vertical="center"/>
    </xf>
    <xf numFmtId="0" fontId="42" fillId="0" borderId="22" xfId="0" applyFont="1" applyBorder="1" applyAlignment="1">
      <alignment horizontal="left" vertical="top"/>
    </xf>
    <xf numFmtId="0" fontId="50" fillId="0" borderId="33" xfId="0" applyFont="1" applyBorder="1" applyAlignment="1">
      <alignment vertical="center"/>
    </xf>
    <xf numFmtId="0" fontId="42" fillId="0" borderId="34" xfId="0" applyFont="1" applyBorder="1" applyAlignment="1">
      <alignment horizontal="left" vertical="top"/>
    </xf>
    <xf numFmtId="0" fontId="15" fillId="0" borderId="26" xfId="0" applyFont="1" applyBorder="1" applyAlignment="1">
      <alignment vertical="center"/>
    </xf>
    <xf numFmtId="0" fontId="44" fillId="0" borderId="0" xfId="0" applyFont="1" applyAlignment="1">
      <alignment horizontal="left" vertical="center" wrapText="1"/>
    </xf>
    <xf numFmtId="0" fontId="48" fillId="0" borderId="31" xfId="0" applyFont="1" applyBorder="1" applyAlignment="1">
      <alignment vertical="top" wrapText="1"/>
    </xf>
    <xf numFmtId="0" fontId="48" fillId="0" borderId="26" xfId="0" applyFont="1" applyBorder="1" applyAlignment="1">
      <alignment vertical="top" wrapText="1"/>
    </xf>
    <xf numFmtId="0" fontId="46" fillId="0" borderId="26" xfId="0" applyFont="1" applyBorder="1" applyAlignment="1">
      <alignment vertical="top"/>
    </xf>
    <xf numFmtId="0" fontId="46" fillId="0" borderId="31" xfId="0" applyFont="1" applyBorder="1" applyAlignment="1">
      <alignment vertical="top"/>
    </xf>
    <xf numFmtId="0" fontId="15" fillId="0" borderId="0" xfId="0" applyFont="1" applyAlignment="1">
      <alignment horizontal="center" vertical="center"/>
    </xf>
    <xf numFmtId="0" fontId="44" fillId="0" borderId="0" xfId="0" applyFont="1" applyAlignment="1">
      <alignment horizontal="left" vertical="center"/>
    </xf>
    <xf numFmtId="0" fontId="70" fillId="0" borderId="0" xfId="0" applyFont="1" applyAlignment="1">
      <alignment vertical="center"/>
    </xf>
    <xf numFmtId="0" fontId="30" fillId="0" borderId="0" xfId="0" applyFont="1" applyAlignment="1">
      <alignment vertical="center"/>
    </xf>
    <xf numFmtId="0" fontId="71" fillId="0" borderId="0" xfId="0" applyFont="1" applyAlignment="1">
      <alignment horizontal="left" vertical="center"/>
    </xf>
    <xf numFmtId="0" fontId="42" fillId="0" borderId="31" xfId="0" applyFont="1" applyBorder="1" applyAlignment="1">
      <alignment horizontal="center" vertical="center" wrapText="1"/>
    </xf>
    <xf numFmtId="38" fontId="46" fillId="0" borderId="0" xfId="1" applyFont="1" applyBorder="1" applyAlignment="1" applyProtection="1">
      <alignment horizontal="center" vertical="center" wrapText="1"/>
    </xf>
    <xf numFmtId="49" fontId="46" fillId="0" borderId="26" xfId="0" applyNumberFormat="1" applyFont="1" applyBorder="1" applyAlignment="1">
      <alignment horizontal="left" vertical="center" wrapText="1"/>
    </xf>
    <xf numFmtId="0" fontId="42" fillId="0" borderId="0" xfId="0" applyFont="1" applyBorder="1" applyAlignment="1">
      <alignment horizontal="center" vertical="center" wrapText="1"/>
    </xf>
    <xf numFmtId="49" fontId="46" fillId="0" borderId="0" xfId="0" applyNumberFormat="1" applyFont="1" applyBorder="1" applyAlignment="1">
      <alignment horizontal="left" vertical="center" wrapText="1"/>
    </xf>
    <xf numFmtId="49" fontId="46" fillId="0" borderId="0" xfId="0" applyNumberFormat="1" applyFont="1" applyBorder="1" applyAlignment="1">
      <alignment horizontal="center" vertical="center" wrapText="1"/>
    </xf>
    <xf numFmtId="49" fontId="46" fillId="0" borderId="0" xfId="0" applyNumberFormat="1" applyFont="1" applyBorder="1" applyAlignment="1">
      <alignment horizontal="center" vertical="center" shrinkToFit="1"/>
    </xf>
    <xf numFmtId="0" fontId="48" fillId="0" borderId="0" xfId="0" applyFont="1" applyBorder="1" applyAlignment="1">
      <alignment vertical="top" wrapText="1"/>
    </xf>
    <xf numFmtId="0" fontId="15" fillId="0" borderId="30" xfId="0" applyFont="1" applyBorder="1" applyAlignment="1">
      <alignment vertical="center"/>
    </xf>
    <xf numFmtId="0" fontId="52" fillId="0" borderId="0" xfId="0" applyFont="1" applyBorder="1" applyAlignment="1">
      <alignment vertical="center" shrinkToFit="1"/>
    </xf>
    <xf numFmtId="4" fontId="42" fillId="0" borderId="0" xfId="0" applyNumberFormat="1" applyFont="1" applyBorder="1" applyAlignment="1">
      <alignment horizontal="center" vertical="center"/>
    </xf>
    <xf numFmtId="0" fontId="53" fillId="0" borderId="0" xfId="0" applyFont="1" applyBorder="1"/>
    <xf numFmtId="0" fontId="46" fillId="0" borderId="0" xfId="0" applyFont="1" applyBorder="1" applyAlignment="1">
      <alignment vertical="top"/>
    </xf>
    <xf numFmtId="0" fontId="48" fillId="0" borderId="0" xfId="0" applyFont="1" applyBorder="1" applyAlignment="1">
      <alignment horizontal="center" vertical="center" wrapText="1"/>
    </xf>
    <xf numFmtId="49" fontId="42" fillId="0" borderId="22" xfId="0" applyNumberFormat="1" applyFont="1" applyBorder="1" applyAlignment="1">
      <alignment horizontal="center" vertical="center" shrinkToFit="1"/>
    </xf>
    <xf numFmtId="49" fontId="42" fillId="0" borderId="30" xfId="0" applyNumberFormat="1" applyFont="1" applyBorder="1" applyAlignment="1">
      <alignment horizontal="center" vertical="center" shrinkToFit="1"/>
    </xf>
    <xf numFmtId="0" fontId="15" fillId="0" borderId="0" xfId="0" applyFont="1" applyAlignment="1">
      <alignment horizontal="right" vertical="center"/>
    </xf>
    <xf numFmtId="0" fontId="19" fillId="0" borderId="34" xfId="2" applyFont="1" applyBorder="1" applyAlignment="1">
      <alignment horizontal="center" vertical="center" wrapText="1"/>
    </xf>
    <xf numFmtId="0" fontId="10" fillId="0" borderId="0" xfId="2" applyFont="1" applyAlignment="1">
      <alignment horizontal="center" vertical="center" wrapText="1"/>
    </xf>
    <xf numFmtId="0" fontId="48" fillId="0" borderId="0" xfId="0" applyFont="1" applyBorder="1" applyAlignment="1">
      <alignment horizontal="left" vertical="top" wrapText="1"/>
    </xf>
    <xf numFmtId="0" fontId="42" fillId="0" borderId="13" xfId="0" applyFont="1" applyBorder="1" applyAlignment="1" applyProtection="1">
      <alignment horizontal="center" vertical="center"/>
    </xf>
    <xf numFmtId="0" fontId="42" fillId="0" borderId="3" xfId="0" applyFont="1" applyBorder="1" applyAlignment="1" applyProtection="1">
      <alignment horizontal="center" vertical="center"/>
    </xf>
    <xf numFmtId="0" fontId="46" fillId="0" borderId="34" xfId="0" applyFont="1" applyBorder="1" applyAlignment="1" applyProtection="1">
      <alignment vertical="top" wrapText="1"/>
      <protection locked="0"/>
    </xf>
    <xf numFmtId="0" fontId="48" fillId="0" borderId="13" xfId="0" applyFont="1" applyBorder="1" applyAlignment="1">
      <alignment vertical="center" wrapText="1"/>
    </xf>
    <xf numFmtId="0" fontId="48" fillId="0" borderId="0" xfId="0" applyFont="1" applyBorder="1" applyAlignment="1">
      <alignment vertical="center" wrapText="1"/>
    </xf>
    <xf numFmtId="0" fontId="42" fillId="0" borderId="31" xfId="0" applyFont="1" applyBorder="1" applyAlignment="1" applyProtection="1">
      <alignment vertical="top"/>
      <protection locked="0"/>
    </xf>
    <xf numFmtId="0" fontId="42" fillId="0" borderId="0" xfId="0" applyFont="1" applyBorder="1" applyAlignment="1" applyProtection="1">
      <alignment vertical="top"/>
      <protection locked="0"/>
    </xf>
    <xf numFmtId="0" fontId="42" fillId="0" borderId="26" xfId="0" applyFont="1" applyBorder="1" applyAlignment="1" applyProtection="1">
      <alignment vertical="top"/>
      <protection locked="0"/>
    </xf>
    <xf numFmtId="0" fontId="42" fillId="0" borderId="10" xfId="0" applyFont="1" applyBorder="1" applyAlignment="1" applyProtection="1">
      <alignment vertical="top"/>
      <protection locked="0"/>
    </xf>
    <xf numFmtId="0" fontId="42" fillId="0" borderId="98" xfId="0" applyFont="1" applyBorder="1" applyAlignment="1" applyProtection="1">
      <alignment vertical="top"/>
      <protection locked="0"/>
    </xf>
    <xf numFmtId="0" fontId="42" fillId="0" borderId="4" xfId="0" applyFont="1" applyBorder="1" applyAlignment="1" applyProtection="1">
      <alignment vertical="top"/>
      <protection locked="0"/>
    </xf>
    <xf numFmtId="0" fontId="46" fillId="0" borderId="22" xfId="0" applyFont="1" applyBorder="1" applyAlignment="1" applyProtection="1">
      <alignment vertical="center"/>
    </xf>
    <xf numFmtId="0" fontId="51" fillId="0" borderId="33" xfId="0" applyFont="1" applyBorder="1" applyAlignment="1">
      <alignment vertical="top" wrapText="1"/>
    </xf>
    <xf numFmtId="0" fontId="51" fillId="0" borderId="34" xfId="0" applyFont="1" applyBorder="1" applyAlignment="1">
      <alignment vertical="top" wrapText="1"/>
    </xf>
    <xf numFmtId="0" fontId="72" fillId="0" borderId="34" xfId="0" applyFont="1" applyBorder="1" applyAlignment="1">
      <alignment horizontal="left" vertical="center" wrapText="1"/>
    </xf>
    <xf numFmtId="0" fontId="72" fillId="0" borderId="34" xfId="0" applyFont="1" applyBorder="1" applyAlignment="1">
      <alignment horizontal="center" vertical="center" wrapText="1"/>
    </xf>
    <xf numFmtId="0" fontId="63" fillId="0" borderId="34" xfId="0" applyFont="1" applyBorder="1" applyAlignment="1">
      <alignment vertical="center"/>
    </xf>
    <xf numFmtId="0" fontId="51" fillId="0" borderId="35" xfId="0" applyFont="1" applyBorder="1" applyAlignment="1">
      <alignment vertical="top" wrapText="1"/>
    </xf>
    <xf numFmtId="0" fontId="69" fillId="0" borderId="22" xfId="0" applyFont="1" applyBorder="1"/>
    <xf numFmtId="0" fontId="50" fillId="0" borderId="6" xfId="0" applyFont="1" applyBorder="1" applyAlignment="1">
      <alignment vertical="center"/>
    </xf>
    <xf numFmtId="0" fontId="50" fillId="0" borderId="34" xfId="0" applyFont="1" applyBorder="1" applyAlignment="1">
      <alignment horizontal="left" vertical="center" shrinkToFit="1"/>
    </xf>
    <xf numFmtId="0" fontId="63" fillId="0" borderId="34" xfId="0" applyFont="1" applyBorder="1" applyAlignment="1" applyProtection="1">
      <alignment horizontal="center" vertical="center" shrinkToFit="1"/>
      <protection locked="0"/>
    </xf>
    <xf numFmtId="38" fontId="50" fillId="0" borderId="34" xfId="1" applyFont="1" applyBorder="1" applyAlignment="1" applyProtection="1">
      <alignment horizontal="center" vertical="center"/>
    </xf>
    <xf numFmtId="0" fontId="50" fillId="0" borderId="34" xfId="0" applyFont="1" applyBorder="1" applyAlignment="1">
      <alignment horizontal="center" vertical="center"/>
    </xf>
    <xf numFmtId="0" fontId="50" fillId="0" borderId="34" xfId="0" applyFont="1" applyBorder="1" applyAlignment="1" applyProtection="1">
      <alignment horizontal="center" vertical="center" shrinkToFit="1"/>
      <protection locked="0"/>
    </xf>
    <xf numFmtId="0" fontId="50" fillId="0" borderId="34" xfId="0" applyFont="1" applyBorder="1" applyAlignment="1">
      <alignment horizontal="center" vertical="center" shrinkToFit="1"/>
    </xf>
    <xf numFmtId="0" fontId="50" fillId="0" borderId="0" xfId="0" applyFont="1" applyBorder="1" applyAlignment="1">
      <alignment horizontal="center" vertical="center" shrinkToFit="1"/>
    </xf>
    <xf numFmtId="0" fontId="42" fillId="0" borderId="13" xfId="0" applyFont="1" applyBorder="1" applyAlignment="1">
      <alignment vertical="center"/>
    </xf>
    <xf numFmtId="0" fontId="42" fillId="0" borderId="138" xfId="0" applyFont="1" applyBorder="1" applyAlignment="1" applyProtection="1">
      <alignment horizontal="center" vertical="center"/>
    </xf>
    <xf numFmtId="0" fontId="42" fillId="0" borderId="34" xfId="0" applyFont="1" applyBorder="1" applyAlignment="1" applyProtection="1">
      <alignment horizontal="center" vertical="center"/>
    </xf>
    <xf numFmtId="3" fontId="22" fillId="0" borderId="0" xfId="0" applyNumberFormat="1" applyFont="1" applyBorder="1" applyAlignment="1" applyProtection="1">
      <alignment horizontal="right" vertical="center" wrapText="1"/>
    </xf>
    <xf numFmtId="0" fontId="18" fillId="0" borderId="0" xfId="0" applyFont="1" applyBorder="1" applyAlignment="1" applyProtection="1">
      <alignment horizontal="center" vertical="top" wrapText="1"/>
    </xf>
    <xf numFmtId="0" fontId="52" fillId="0" borderId="0" xfId="0" applyFont="1" applyBorder="1" applyAlignment="1" applyProtection="1">
      <alignment vertical="center"/>
    </xf>
    <xf numFmtId="0" fontId="52" fillId="0" borderId="26" xfId="0" applyFont="1" applyBorder="1" applyAlignment="1" applyProtection="1">
      <alignment vertical="center"/>
    </xf>
    <xf numFmtId="38" fontId="15" fillId="0" borderId="0" xfId="1" applyFont="1" applyBorder="1" applyAlignment="1" applyProtection="1">
      <alignment vertical="center"/>
    </xf>
    <xf numFmtId="38" fontId="50" fillId="0" borderId="6" xfId="1" applyFont="1" applyBorder="1" applyAlignment="1" applyProtection="1">
      <alignment horizontal="right" vertical="center"/>
    </xf>
    <xf numFmtId="0" fontId="46" fillId="0" borderId="0" xfId="0" applyFont="1" applyBorder="1" applyAlignment="1" applyProtection="1">
      <alignment horizontal="left" vertical="top" wrapText="1"/>
      <protection locked="0"/>
    </xf>
    <xf numFmtId="0" fontId="50" fillId="0" borderId="6" xfId="0" applyFont="1" applyBorder="1" applyAlignment="1">
      <alignment horizontal="center" vertical="center"/>
    </xf>
    <xf numFmtId="0" fontId="50" fillId="0" borderId="6" xfId="0" applyFont="1" applyBorder="1" applyAlignment="1">
      <alignment horizontal="center" vertical="center" shrinkToFit="1"/>
    </xf>
    <xf numFmtId="0" fontId="42" fillId="0" borderId="0" xfId="0" applyFont="1" applyBorder="1" applyAlignment="1" applyProtection="1">
      <alignment horizontal="center" vertical="center"/>
    </xf>
    <xf numFmtId="0" fontId="46" fillId="0" borderId="0" xfId="0" applyFont="1" applyBorder="1" applyAlignment="1" applyProtection="1">
      <alignment horizontal="left" vertical="top"/>
    </xf>
    <xf numFmtId="0" fontId="52" fillId="0" borderId="0" xfId="0" applyFont="1" applyBorder="1" applyAlignment="1">
      <alignment horizontal="center" vertical="center"/>
    </xf>
    <xf numFmtId="0" fontId="42" fillId="0" borderId="26" xfId="0" applyFont="1" applyBorder="1" applyAlignment="1">
      <alignment horizontal="right"/>
    </xf>
    <xf numFmtId="49" fontId="42" fillId="0" borderId="31"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2" fillId="0" borderId="0" xfId="0" applyFont="1" applyBorder="1" applyAlignment="1">
      <alignment horizontal="center" vertical="center"/>
    </xf>
    <xf numFmtId="0" fontId="69" fillId="0" borderId="36" xfId="0" applyFont="1" applyBorder="1" applyAlignment="1">
      <alignment vertical="center"/>
    </xf>
    <xf numFmtId="0" fontId="50" fillId="0" borderId="35" xfId="0" applyFont="1" applyBorder="1" applyAlignment="1">
      <alignment vertical="center"/>
    </xf>
    <xf numFmtId="0" fontId="50" fillId="0" borderId="0" xfId="0" applyFont="1" applyBorder="1" applyAlignment="1">
      <alignment vertical="top"/>
    </xf>
    <xf numFmtId="4" fontId="42" fillId="0" borderId="34" xfId="0" applyNumberFormat="1" applyFont="1" applyBorder="1" applyAlignment="1">
      <alignment horizontal="center" vertical="center"/>
    </xf>
    <xf numFmtId="0" fontId="48" fillId="0" borderId="34" xfId="0" applyFont="1" applyBorder="1" applyAlignment="1">
      <alignment vertical="top" wrapText="1"/>
    </xf>
    <xf numFmtId="0" fontId="15" fillId="0" borderId="34" xfId="0" applyFont="1" applyBorder="1" applyAlignment="1">
      <alignment vertical="center"/>
    </xf>
    <xf numFmtId="0" fontId="48" fillId="0" borderId="35" xfId="0" applyFont="1" applyBorder="1" applyAlignment="1">
      <alignment vertical="top" wrapText="1"/>
    </xf>
    <xf numFmtId="0" fontId="62" fillId="0" borderId="0" xfId="0" applyFont="1" applyBorder="1" applyAlignment="1" applyProtection="1">
      <alignment vertical="center"/>
    </xf>
    <xf numFmtId="0" fontId="52" fillId="0" borderId="9" xfId="0" applyFont="1" applyBorder="1" applyAlignment="1">
      <alignment vertical="center" shrinkToFit="1"/>
    </xf>
    <xf numFmtId="176" fontId="42" fillId="0" borderId="9" xfId="0" applyNumberFormat="1" applyFont="1" applyBorder="1" applyAlignment="1" applyProtection="1">
      <alignment vertical="center" shrinkToFit="1"/>
      <protection locked="0"/>
    </xf>
    <xf numFmtId="0" fontId="15" fillId="0" borderId="1" xfId="0" applyFont="1" applyBorder="1" applyAlignment="1">
      <alignment horizontal="center" vertical="center"/>
    </xf>
    <xf numFmtId="38" fontId="15" fillId="0" borderId="1" xfId="1" applyFont="1" applyBorder="1" applyAlignment="1">
      <alignment vertical="center"/>
    </xf>
    <xf numFmtId="0" fontId="46" fillId="0" borderId="36" xfId="0" applyFont="1" applyBorder="1" applyAlignment="1">
      <alignment vertical="top"/>
    </xf>
    <xf numFmtId="0" fontId="52" fillId="0" borderId="22" xfId="0" applyFont="1" applyBorder="1" applyAlignment="1">
      <alignment vertical="top"/>
    </xf>
    <xf numFmtId="0" fontId="46" fillId="0" borderId="30" xfId="0" applyFont="1" applyBorder="1" applyAlignment="1">
      <alignment vertical="top"/>
    </xf>
    <xf numFmtId="0" fontId="74" fillId="0" borderId="0" xfId="0" applyFont="1" applyBorder="1" applyAlignment="1">
      <alignment vertical="center"/>
    </xf>
    <xf numFmtId="0" fontId="56" fillId="0" borderId="0" xfId="2" applyFont="1" applyFill="1" applyBorder="1" applyAlignment="1" applyProtection="1">
      <alignment horizontal="right" vertical="center" wrapText="1"/>
    </xf>
    <xf numFmtId="0" fontId="50" fillId="0" borderId="0" xfId="0" applyFont="1" applyBorder="1" applyAlignment="1" applyProtection="1">
      <alignment vertical="center"/>
      <protection locked="0"/>
    </xf>
    <xf numFmtId="49" fontId="26" fillId="0" borderId="12" xfId="18" applyNumberFormat="1" applyFont="1" applyBorder="1" applyAlignment="1" applyProtection="1">
      <alignment horizontal="center" vertical="center" shrinkToFit="1"/>
      <protection locked="0"/>
    </xf>
    <xf numFmtId="38" fontId="37" fillId="5" borderId="101" xfId="19" applyFont="1" applyFill="1" applyBorder="1">
      <alignment vertical="center"/>
    </xf>
    <xf numFmtId="0" fontId="37" fillId="5" borderId="101" xfId="18" applyFont="1" applyFill="1" applyBorder="1" applyAlignment="1">
      <alignment horizontal="center" vertical="center"/>
    </xf>
    <xf numFmtId="38" fontId="37" fillId="5" borderId="101" xfId="19" applyFont="1" applyFill="1" applyBorder="1" applyAlignment="1">
      <alignment horizontal="right" vertical="center" shrinkToFit="1"/>
    </xf>
    <xf numFmtId="38" fontId="37" fillId="5" borderId="102" xfId="19" applyFont="1" applyFill="1" applyBorder="1" applyAlignment="1">
      <alignment horizontal="right" vertical="center" shrinkToFit="1"/>
    </xf>
    <xf numFmtId="38" fontId="0" fillId="0" borderId="1" xfId="19" applyFont="1" applyBorder="1" applyAlignment="1">
      <alignment horizontal="right" vertical="center" shrinkToFit="1"/>
    </xf>
    <xf numFmtId="3" fontId="50" fillId="0" borderId="5" xfId="0" applyNumberFormat="1" applyFont="1" applyBorder="1" applyAlignment="1" applyProtection="1">
      <alignment horizontal="right" vertical="center"/>
    </xf>
    <xf numFmtId="3" fontId="50" fillId="0" borderId="6" xfId="0" applyNumberFormat="1" applyFont="1" applyBorder="1" applyAlignment="1" applyProtection="1">
      <alignment horizontal="right" vertical="center"/>
    </xf>
    <xf numFmtId="0" fontId="42" fillId="0" borderId="6" xfId="0" applyFont="1" applyBorder="1" applyAlignment="1" applyProtection="1">
      <alignment horizontal="center" vertical="center"/>
    </xf>
    <xf numFmtId="0" fontId="42" fillId="0" borderId="7" xfId="0" applyFont="1" applyBorder="1" applyAlignment="1" applyProtection="1">
      <alignment horizontal="center" vertical="center"/>
    </xf>
    <xf numFmtId="0" fontId="52" fillId="0" borderId="5" xfId="0" applyFont="1" applyBorder="1" applyAlignment="1" applyProtection="1">
      <alignment horizontal="center" vertical="center" wrapText="1"/>
    </xf>
    <xf numFmtId="0" fontId="52" fillId="0" borderId="6" xfId="0" applyFont="1" applyBorder="1" applyAlignment="1" applyProtection="1">
      <alignment horizontal="center" vertical="center"/>
    </xf>
    <xf numFmtId="0" fontId="52" fillId="0" borderId="7" xfId="0" applyFont="1" applyBorder="1" applyAlignment="1" applyProtection="1">
      <alignment horizontal="center" vertical="center"/>
    </xf>
    <xf numFmtId="0" fontId="48" fillId="0" borderId="139" xfId="0" applyFont="1" applyBorder="1" applyAlignment="1" applyProtection="1">
      <alignment horizontal="center" vertical="center" wrapText="1"/>
    </xf>
    <xf numFmtId="0" fontId="48" fillId="0" borderId="140" xfId="0" applyFont="1" applyBorder="1" applyAlignment="1" applyProtection="1">
      <alignment horizontal="center" vertical="center" wrapText="1"/>
    </xf>
    <xf numFmtId="0" fontId="48" fillId="0" borderId="95" xfId="0" applyFont="1" applyBorder="1" applyAlignment="1" applyProtection="1">
      <alignment horizontal="center" vertical="center" wrapText="1"/>
    </xf>
    <xf numFmtId="0" fontId="52" fillId="0" borderId="139" xfId="0" applyFont="1" applyBorder="1" applyAlignment="1" applyProtection="1">
      <alignment horizontal="center" vertical="center" wrapText="1"/>
      <protection locked="0"/>
    </xf>
    <xf numFmtId="0" fontId="52" fillId="0" borderId="140" xfId="0" applyFont="1" applyBorder="1" applyAlignment="1" applyProtection="1">
      <alignment horizontal="center" vertical="center" wrapText="1"/>
      <protection locked="0"/>
    </xf>
    <xf numFmtId="0" fontId="52" fillId="0" borderId="141" xfId="0" applyFont="1" applyBorder="1" applyAlignment="1" applyProtection="1">
      <alignment horizontal="center" vertical="center" wrapText="1"/>
      <protection locked="0"/>
    </xf>
    <xf numFmtId="0" fontId="48" fillId="0" borderId="6" xfId="0" applyFont="1" applyBorder="1" applyAlignment="1">
      <alignment horizontal="right" vertical="center" wrapText="1"/>
    </xf>
    <xf numFmtId="0" fontId="48" fillId="0" borderId="7" xfId="0" applyFont="1" applyBorder="1" applyAlignment="1">
      <alignment horizontal="right" vertical="center" wrapText="1"/>
    </xf>
    <xf numFmtId="3" fontId="55" fillId="0" borderId="5" xfId="1" applyNumberFormat="1" applyFont="1" applyBorder="1" applyAlignment="1" applyProtection="1">
      <alignment horizontal="right" vertical="center" wrapText="1"/>
    </xf>
    <xf numFmtId="3" fontId="55" fillId="0" borderId="6" xfId="1" applyNumberFormat="1" applyFont="1" applyBorder="1" applyAlignment="1" applyProtection="1">
      <alignment horizontal="right" vertical="center" wrapText="1"/>
    </xf>
    <xf numFmtId="0" fontId="15" fillId="0" borderId="6" xfId="0" applyFont="1" applyBorder="1" applyAlignment="1" applyProtection="1">
      <alignment horizontal="center" vertical="center"/>
    </xf>
    <xf numFmtId="0" fontId="15" fillId="0" borderId="7" xfId="0" applyFont="1" applyBorder="1" applyAlignment="1" applyProtection="1">
      <alignment horizontal="center" vertical="center"/>
    </xf>
    <xf numFmtId="0" fontId="34" fillId="0" borderId="8" xfId="0" applyFont="1" applyBorder="1" applyAlignment="1" applyProtection="1">
      <alignment horizontal="center" vertical="center"/>
    </xf>
    <xf numFmtId="0" fontId="34" fillId="0" borderId="9" xfId="0" applyFont="1" applyBorder="1" applyAlignment="1" applyProtection="1">
      <alignment horizontal="center" vertical="center"/>
    </xf>
    <xf numFmtId="0" fontId="34" fillId="0" borderId="10" xfId="0" applyFont="1" applyBorder="1" applyAlignment="1" applyProtection="1">
      <alignment horizontal="center" vertical="center"/>
    </xf>
    <xf numFmtId="4" fontId="50" fillId="0" borderId="5" xfId="0" applyNumberFormat="1" applyFont="1" applyBorder="1" applyAlignment="1" applyProtection="1">
      <alignment horizontal="right" vertical="center"/>
      <protection locked="0"/>
    </xf>
    <xf numFmtId="4" fontId="50" fillId="0" borderId="6" xfId="0" applyNumberFormat="1" applyFont="1" applyBorder="1" applyAlignment="1" applyProtection="1">
      <alignment horizontal="right" vertical="center"/>
      <protection locked="0"/>
    </xf>
    <xf numFmtId="4" fontId="50" fillId="0" borderId="5" xfId="0" applyNumberFormat="1" applyFont="1" applyBorder="1" applyAlignment="1" applyProtection="1">
      <alignment horizontal="right" vertical="center"/>
    </xf>
    <xf numFmtId="4" fontId="50" fillId="0" borderId="6" xfId="0" applyNumberFormat="1" applyFont="1" applyBorder="1" applyAlignment="1" applyProtection="1">
      <alignment horizontal="right" vertical="center"/>
    </xf>
    <xf numFmtId="0" fontId="53" fillId="0" borderId="5" xfId="0" applyFont="1" applyBorder="1" applyAlignment="1" applyProtection="1">
      <alignment horizontal="center" vertical="center" wrapText="1"/>
    </xf>
    <xf numFmtId="0" fontId="53" fillId="0" borderId="6" xfId="0" applyFont="1" applyBorder="1" applyAlignment="1" applyProtection="1">
      <alignment horizontal="center" vertical="center"/>
    </xf>
    <xf numFmtId="0" fontId="53" fillId="0" borderId="7" xfId="0" applyFont="1" applyBorder="1" applyAlignment="1" applyProtection="1">
      <alignment horizontal="center" vertical="center"/>
    </xf>
    <xf numFmtId="182" fontId="50" fillId="0" borderId="5" xfId="1" applyNumberFormat="1" applyFont="1" applyBorder="1" applyAlignment="1" applyProtection="1">
      <alignment horizontal="center" vertical="center"/>
    </xf>
    <xf numFmtId="182" fontId="50" fillId="0" borderId="6" xfId="1" applyNumberFormat="1" applyFont="1" applyBorder="1" applyAlignment="1" applyProtection="1">
      <alignment horizontal="center" vertical="center"/>
    </xf>
    <xf numFmtId="182" fontId="50" fillId="0" borderId="7" xfId="1" applyNumberFormat="1" applyFont="1" applyBorder="1" applyAlignment="1" applyProtection="1">
      <alignment horizontal="center" vertical="center"/>
    </xf>
    <xf numFmtId="176" fontId="50" fillId="0" borderId="5" xfId="0" applyNumberFormat="1" applyFont="1" applyBorder="1" applyAlignment="1">
      <alignment horizontal="center" vertical="center"/>
    </xf>
    <xf numFmtId="176" fontId="50" fillId="0" borderId="6" xfId="0" applyNumberFormat="1" applyFont="1" applyBorder="1" applyAlignment="1">
      <alignment horizontal="center" vertical="center"/>
    </xf>
    <xf numFmtId="0" fontId="52" fillId="0" borderId="1" xfId="0" applyFont="1" applyBorder="1" applyAlignment="1">
      <alignment horizontal="center" vertical="center" shrinkToFit="1"/>
    </xf>
    <xf numFmtId="176" fontId="50" fillId="0" borderId="5" xfId="0" applyNumberFormat="1" applyFont="1" applyBorder="1" applyAlignment="1" applyProtection="1">
      <alignment horizontal="right" vertical="center"/>
      <protection locked="0"/>
    </xf>
    <xf numFmtId="176" fontId="50" fillId="0" borderId="6" xfId="0" applyNumberFormat="1" applyFont="1" applyBorder="1" applyAlignment="1" applyProtection="1">
      <alignment horizontal="right" vertical="center"/>
      <protection locked="0"/>
    </xf>
    <xf numFmtId="0" fontId="42" fillId="0" borderId="6" xfId="0" applyFont="1" applyBorder="1" applyAlignment="1">
      <alignment horizontal="center" vertical="center"/>
    </xf>
    <xf numFmtId="0" fontId="52" fillId="0" borderId="5" xfId="0" applyFont="1" applyBorder="1" applyAlignment="1" applyProtection="1">
      <alignment horizontal="center" vertical="center" shrinkToFit="1"/>
    </xf>
    <xf numFmtId="0" fontId="52" fillId="0" borderId="6" xfId="0" applyFont="1" applyBorder="1" applyAlignment="1" applyProtection="1">
      <alignment horizontal="center" vertical="center" shrinkToFit="1"/>
    </xf>
    <xf numFmtId="0" fontId="52" fillId="0" borderId="7" xfId="0" applyFont="1" applyBorder="1" applyAlignment="1" applyProtection="1">
      <alignment horizontal="center" vertical="center" shrinkToFit="1"/>
    </xf>
    <xf numFmtId="0" fontId="50" fillId="0" borderId="5" xfId="0" applyFont="1" applyBorder="1" applyAlignment="1" applyProtection="1">
      <alignment horizontal="center" vertical="center" shrinkToFit="1"/>
    </xf>
    <xf numFmtId="0" fontId="50" fillId="0" borderId="6" xfId="0" applyFont="1" applyBorder="1" applyAlignment="1" applyProtection="1">
      <alignment horizontal="center" vertical="center" shrinkToFit="1"/>
    </xf>
    <xf numFmtId="38" fontId="50" fillId="0" borderId="5" xfId="1" applyFont="1" applyBorder="1" applyAlignment="1" applyProtection="1">
      <alignment horizontal="right" vertical="center"/>
      <protection locked="0"/>
    </xf>
    <xf numFmtId="38" fontId="50" fillId="0" borderId="6" xfId="1" applyFont="1" applyBorder="1" applyAlignment="1" applyProtection="1">
      <alignment horizontal="right" vertical="center"/>
      <protection locked="0"/>
    </xf>
    <xf numFmtId="38" fontId="50" fillId="0" borderId="5" xfId="1" applyFont="1" applyBorder="1" applyAlignment="1" applyProtection="1">
      <alignment horizontal="right" vertical="center"/>
    </xf>
    <xf numFmtId="38" fontId="50" fillId="0" borderId="6" xfId="1" applyFont="1" applyBorder="1" applyAlignment="1" applyProtection="1">
      <alignment horizontal="right" vertical="center"/>
    </xf>
    <xf numFmtId="0" fontId="42" fillId="0" borderId="7" xfId="0" applyFont="1" applyBorder="1" applyAlignment="1">
      <alignment horizontal="center" vertical="center"/>
    </xf>
    <xf numFmtId="183" fontId="15" fillId="0" borderId="5" xfId="0" applyNumberFormat="1" applyFont="1" applyBorder="1" applyAlignment="1" applyProtection="1">
      <alignment horizontal="right" vertical="center" shrinkToFit="1"/>
    </xf>
    <xf numFmtId="183" fontId="15" fillId="0" borderId="6" xfId="0" applyNumberFormat="1" applyFont="1" applyBorder="1" applyAlignment="1" applyProtection="1">
      <alignment horizontal="right" vertical="center" shrinkToFit="1"/>
    </xf>
    <xf numFmtId="0" fontId="15" fillId="0" borderId="0" xfId="0" applyFont="1" applyBorder="1" applyAlignment="1" applyProtection="1">
      <alignment horizontal="center" vertical="center"/>
    </xf>
    <xf numFmtId="0" fontId="15" fillId="0" borderId="98" xfId="0" applyFont="1" applyBorder="1" applyAlignment="1" applyProtection="1">
      <alignment horizontal="center" vertical="center"/>
    </xf>
    <xf numFmtId="183" fontId="15" fillId="0" borderId="2" xfId="0" applyNumberFormat="1" applyFont="1" applyBorder="1" applyAlignment="1" applyProtection="1">
      <alignment horizontal="center" vertical="center"/>
    </xf>
    <xf numFmtId="183" fontId="15" fillId="0" borderId="3" xfId="0" applyNumberFormat="1" applyFont="1" applyBorder="1" applyAlignment="1" applyProtection="1">
      <alignment horizontal="center" vertical="center"/>
    </xf>
    <xf numFmtId="183" fontId="15" fillId="0" borderId="4" xfId="0" applyNumberFormat="1" applyFont="1" applyBorder="1" applyAlignment="1" applyProtection="1">
      <alignment horizontal="center" vertical="center"/>
    </xf>
    <xf numFmtId="0" fontId="50" fillId="0" borderId="5" xfId="0" applyFont="1" applyBorder="1" applyAlignment="1">
      <alignment horizontal="center" vertical="center"/>
    </xf>
    <xf numFmtId="0" fontId="50" fillId="0" borderId="6"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pplyProtection="1">
      <alignment horizontal="center" vertical="center" shrinkToFit="1"/>
      <protection locked="0"/>
    </xf>
    <xf numFmtId="0" fontId="50" fillId="0" borderId="4" xfId="0" applyFont="1" applyBorder="1" applyAlignment="1" applyProtection="1">
      <alignment horizontal="center" vertical="center" shrinkToFit="1"/>
      <protection locked="0"/>
    </xf>
    <xf numFmtId="0" fontId="50" fillId="0" borderId="1" xfId="0" applyFont="1" applyBorder="1" applyAlignment="1">
      <alignment horizontal="center" vertical="center"/>
    </xf>
    <xf numFmtId="0" fontId="50" fillId="0" borderId="5" xfId="0" applyFont="1" applyBorder="1" applyAlignment="1" applyProtection="1">
      <alignment horizontal="center" vertical="center" shrinkToFit="1"/>
      <protection locked="0"/>
    </xf>
    <xf numFmtId="0" fontId="50" fillId="0" borderId="6" xfId="0" applyFont="1" applyBorder="1" applyAlignment="1" applyProtection="1">
      <alignment horizontal="center" vertical="center" shrinkToFit="1"/>
      <protection locked="0"/>
    </xf>
    <xf numFmtId="0" fontId="50" fillId="0" borderId="6" xfId="0" applyFont="1" applyBorder="1" applyAlignment="1">
      <alignment horizontal="center" vertical="center" shrinkToFit="1"/>
    </xf>
    <xf numFmtId="0" fontId="50" fillId="0" borderId="7" xfId="0" applyFont="1" applyBorder="1" applyAlignment="1">
      <alignment horizontal="center" vertical="center" shrinkToFit="1"/>
    </xf>
    <xf numFmtId="0" fontId="50" fillId="0" borderId="3" xfId="0" applyFont="1" applyBorder="1" applyAlignment="1">
      <alignment horizontal="center" vertical="center" shrinkToFit="1"/>
    </xf>
    <xf numFmtId="0" fontId="50" fillId="0" borderId="4" xfId="0" applyFont="1" applyBorder="1" applyAlignment="1">
      <alignment horizontal="center" vertical="center" shrinkToFit="1"/>
    </xf>
    <xf numFmtId="0" fontId="50" fillId="0" borderId="7" xfId="0" applyFont="1" applyBorder="1" applyAlignment="1" applyProtection="1">
      <alignment horizontal="center" vertical="center" shrinkToFit="1"/>
      <protection locked="0"/>
    </xf>
    <xf numFmtId="0" fontId="50" fillId="0" borderId="1" xfId="0" applyFont="1" applyBorder="1" applyAlignment="1" applyProtection="1">
      <alignment horizontal="center" vertical="center" shrinkToFit="1"/>
      <protection locked="0"/>
    </xf>
    <xf numFmtId="0" fontId="50" fillId="0" borderId="1" xfId="0" applyFont="1" applyBorder="1" applyAlignment="1">
      <alignment horizontal="center" vertical="center" shrinkToFit="1"/>
    </xf>
    <xf numFmtId="0" fontId="42" fillId="0" borderId="100" xfId="0" applyFont="1" applyBorder="1" applyAlignment="1">
      <alignment horizontal="left" vertical="center"/>
    </xf>
    <xf numFmtId="0" fontId="42" fillId="0" borderId="101" xfId="0" applyFont="1" applyBorder="1" applyAlignment="1">
      <alignment horizontal="left" vertical="center"/>
    </xf>
    <xf numFmtId="0" fontId="42" fillId="0" borderId="102" xfId="0" applyFont="1" applyBorder="1" applyAlignment="1">
      <alignment horizontal="left" vertical="center"/>
    </xf>
    <xf numFmtId="0" fontId="46" fillId="0" borderId="8" xfId="0" applyFont="1" applyBorder="1" applyAlignment="1" applyProtection="1">
      <alignment horizontal="left" vertical="top" wrapText="1"/>
      <protection locked="0"/>
    </xf>
    <xf numFmtId="0" fontId="46" fillId="0" borderId="9" xfId="0" applyFont="1" applyBorder="1" applyAlignment="1" applyProtection="1">
      <alignment horizontal="left" vertical="top" wrapText="1"/>
      <protection locked="0"/>
    </xf>
    <xf numFmtId="0" fontId="46" fillId="0" borderId="10" xfId="0" applyFont="1" applyBorder="1" applyAlignment="1" applyProtection="1">
      <alignment horizontal="left" vertical="top" wrapText="1"/>
      <protection locked="0"/>
    </xf>
    <xf numFmtId="0" fontId="46" fillId="0" borderId="13" xfId="0" applyFont="1" applyBorder="1" applyAlignment="1" applyProtection="1">
      <alignment horizontal="left" vertical="top" wrapText="1"/>
      <protection locked="0"/>
    </xf>
    <xf numFmtId="0" fontId="46" fillId="0" borderId="0" xfId="0" applyFont="1" applyBorder="1" applyAlignment="1" applyProtection="1">
      <alignment horizontal="left" vertical="top" wrapText="1"/>
      <protection locked="0"/>
    </xf>
    <xf numFmtId="0" fontId="46" fillId="0" borderId="98" xfId="0" applyFont="1" applyBorder="1" applyAlignment="1" applyProtection="1">
      <alignment horizontal="left" vertical="top" wrapText="1"/>
      <protection locked="0"/>
    </xf>
    <xf numFmtId="0" fontId="46" fillId="0" borderId="2" xfId="0" applyFont="1" applyBorder="1" applyAlignment="1" applyProtection="1">
      <alignment horizontal="left" vertical="top" wrapText="1"/>
      <protection locked="0"/>
    </xf>
    <xf numFmtId="0" fontId="46" fillId="0" borderId="3" xfId="0" applyFont="1" applyBorder="1" applyAlignment="1" applyProtection="1">
      <alignment horizontal="left" vertical="top" wrapText="1"/>
      <protection locked="0"/>
    </xf>
    <xf numFmtId="0" fontId="46" fillId="0" borderId="4" xfId="0" applyFont="1" applyBorder="1" applyAlignment="1" applyProtection="1">
      <alignment horizontal="left" vertical="top" wrapText="1"/>
      <protection locked="0"/>
    </xf>
    <xf numFmtId="0" fontId="46" fillId="0" borderId="0" xfId="0" applyFont="1" applyBorder="1" applyAlignment="1" applyProtection="1">
      <alignment horizontal="left" vertical="center"/>
    </xf>
    <xf numFmtId="176" fontId="50" fillId="0" borderId="5" xfId="0" applyNumberFormat="1" applyFont="1" applyBorder="1" applyAlignment="1" applyProtection="1">
      <alignment horizontal="right" vertical="center"/>
    </xf>
    <xf numFmtId="176" fontId="50" fillId="0" borderId="6" xfId="0" applyNumberFormat="1" applyFont="1" applyBorder="1" applyAlignment="1" applyProtection="1">
      <alignment horizontal="right" vertical="center"/>
    </xf>
    <xf numFmtId="0" fontId="15" fillId="0" borderId="61" xfId="0" applyFont="1" applyBorder="1" applyAlignment="1">
      <alignment horizontal="left" vertical="center" shrinkToFit="1"/>
    </xf>
    <xf numFmtId="0" fontId="15" fillId="0" borderId="62" xfId="0" applyFont="1" applyBorder="1" applyAlignment="1">
      <alignment horizontal="left" vertical="center" shrinkToFit="1"/>
    </xf>
    <xf numFmtId="0" fontId="15" fillId="0" borderId="63" xfId="0" applyFont="1" applyBorder="1" applyAlignment="1">
      <alignment horizontal="left" vertical="center" shrinkToFit="1"/>
    </xf>
    <xf numFmtId="0" fontId="15" fillId="0" borderId="61" xfId="0" applyFont="1" applyBorder="1" applyAlignment="1">
      <alignment horizontal="center" vertical="center"/>
    </xf>
    <xf numFmtId="0" fontId="15" fillId="0" borderId="63" xfId="0" applyFont="1" applyBorder="1" applyAlignment="1">
      <alignment horizontal="center" vertical="center"/>
    </xf>
    <xf numFmtId="49" fontId="42" fillId="0" borderId="1" xfId="0" applyNumberFormat="1" applyFont="1" applyBorder="1" applyAlignment="1" applyProtection="1">
      <alignment horizontal="center" vertical="center"/>
    </xf>
    <xf numFmtId="49" fontId="42" fillId="0" borderId="1" xfId="0" applyNumberFormat="1" applyFont="1" applyBorder="1" applyAlignment="1" applyProtection="1">
      <alignment horizontal="center" vertical="center" shrinkToFit="1"/>
      <protection locked="0"/>
    </xf>
    <xf numFmtId="0" fontId="42" fillId="0" borderId="8" xfId="0" applyFont="1" applyBorder="1" applyAlignment="1" applyProtection="1">
      <alignment horizontal="center" vertical="center"/>
    </xf>
    <xf numFmtId="0" fontId="42" fillId="0" borderId="9" xfId="0" applyFont="1" applyBorder="1" applyAlignment="1" applyProtection="1">
      <alignment horizontal="center" vertical="center"/>
    </xf>
    <xf numFmtId="49" fontId="42" fillId="0" borderId="11" xfId="0" applyNumberFormat="1" applyFont="1" applyBorder="1" applyAlignment="1" applyProtection="1">
      <alignment horizontal="center" vertical="center" shrinkToFit="1"/>
      <protection locked="0"/>
    </xf>
    <xf numFmtId="49" fontId="42" fillId="0" borderId="5" xfId="0" applyNumberFormat="1" applyFont="1" applyBorder="1" applyAlignment="1" applyProtection="1">
      <alignment horizontal="center" vertical="center"/>
    </xf>
    <xf numFmtId="49" fontId="42" fillId="0" borderId="6" xfId="0" applyNumberFormat="1" applyFont="1" applyBorder="1" applyAlignment="1" applyProtection="1">
      <alignment horizontal="center" vertical="center"/>
    </xf>
    <xf numFmtId="49" fontId="42" fillId="0" borderId="7" xfId="0" applyNumberFormat="1" applyFont="1" applyBorder="1" applyAlignment="1" applyProtection="1">
      <alignment horizontal="center" vertical="center"/>
    </xf>
    <xf numFmtId="49" fontId="42" fillId="0" borderId="1" xfId="0" applyNumberFormat="1" applyFont="1" applyBorder="1" applyAlignment="1" applyProtection="1">
      <alignment horizontal="center" vertical="center"/>
      <protection locked="0"/>
    </xf>
    <xf numFmtId="49" fontId="42" fillId="0" borderId="23" xfId="0" applyNumberFormat="1" applyFont="1" applyBorder="1" applyAlignment="1" applyProtection="1">
      <alignment horizontal="center" vertical="center"/>
      <protection locked="0"/>
    </xf>
    <xf numFmtId="49" fontId="42" fillId="0" borderId="5" xfId="0" applyNumberFormat="1" applyFont="1" applyBorder="1" applyAlignment="1" applyProtection="1">
      <alignment horizontal="center" vertical="center"/>
      <protection locked="0"/>
    </xf>
    <xf numFmtId="49" fontId="42" fillId="0" borderId="6" xfId="0" applyNumberFormat="1" applyFont="1" applyBorder="1" applyAlignment="1" applyProtection="1">
      <alignment horizontal="center" vertical="center"/>
      <protection locked="0"/>
    </xf>
    <xf numFmtId="49" fontId="42" fillId="0" borderId="7" xfId="0" applyNumberFormat="1" applyFont="1" applyBorder="1" applyAlignment="1" applyProtection="1">
      <alignment horizontal="center" vertical="center"/>
      <protection locked="0"/>
    </xf>
    <xf numFmtId="49" fontId="42" fillId="0" borderId="18" xfId="0" applyNumberFormat="1" applyFont="1" applyBorder="1" applyAlignment="1" applyProtection="1">
      <alignment horizontal="center" vertical="center" wrapText="1"/>
      <protection locked="0"/>
    </xf>
    <xf numFmtId="49" fontId="46" fillId="0" borderId="13" xfId="0" applyNumberFormat="1" applyFont="1" applyBorder="1" applyAlignment="1" applyProtection="1">
      <alignment horizontal="left" vertical="top" wrapText="1"/>
      <protection locked="0"/>
    </xf>
    <xf numFmtId="49" fontId="46" fillId="0" borderId="0" xfId="0" applyNumberFormat="1" applyFont="1" applyBorder="1" applyAlignment="1" applyProtection="1">
      <alignment horizontal="left" vertical="top" wrapText="1"/>
      <protection locked="0"/>
    </xf>
    <xf numFmtId="49" fontId="46" fillId="0" borderId="26" xfId="0" applyNumberFormat="1" applyFont="1" applyBorder="1" applyAlignment="1" applyProtection="1">
      <alignment horizontal="left" vertical="top" wrapText="1"/>
      <protection locked="0"/>
    </xf>
    <xf numFmtId="49" fontId="42" fillId="0" borderId="9" xfId="0" applyNumberFormat="1" applyFont="1" applyBorder="1" applyAlignment="1" applyProtection="1">
      <alignment horizontal="center" vertical="center"/>
      <protection locked="0"/>
    </xf>
    <xf numFmtId="49" fontId="52" fillId="0" borderId="9" xfId="0" applyNumberFormat="1" applyFont="1" applyBorder="1" applyAlignment="1" applyProtection="1">
      <alignment vertical="center" shrinkToFit="1"/>
    </xf>
    <xf numFmtId="49" fontId="52" fillId="0" borderId="24" xfId="0" applyNumberFormat="1" applyFont="1" applyBorder="1" applyAlignment="1" applyProtection="1">
      <alignment vertical="center" shrinkToFit="1"/>
    </xf>
    <xf numFmtId="0" fontId="46" fillId="0" borderId="31" xfId="0" applyFont="1" applyBorder="1" applyAlignment="1" applyProtection="1">
      <alignment horizontal="left" vertical="top" wrapText="1"/>
      <protection locked="0"/>
    </xf>
    <xf numFmtId="0" fontId="46" fillId="0" borderId="26" xfId="0" applyFont="1" applyBorder="1" applyAlignment="1" applyProtection="1">
      <alignment horizontal="left" vertical="top" wrapText="1"/>
      <protection locked="0"/>
    </xf>
    <xf numFmtId="0" fontId="46" fillId="0" borderId="33" xfId="0" applyFont="1" applyBorder="1" applyAlignment="1" applyProtection="1">
      <alignment horizontal="left" vertical="top" wrapText="1"/>
      <protection locked="0"/>
    </xf>
    <xf numFmtId="0" fontId="46" fillId="0" borderId="34" xfId="0" applyFont="1" applyBorder="1" applyAlignment="1" applyProtection="1">
      <alignment horizontal="left" vertical="top" wrapText="1"/>
      <protection locked="0"/>
    </xf>
    <xf numFmtId="0" fontId="46" fillId="0" borderId="35" xfId="0" applyFont="1" applyBorder="1" applyAlignment="1" applyProtection="1">
      <alignment horizontal="left" vertical="top" wrapText="1"/>
      <protection locked="0"/>
    </xf>
    <xf numFmtId="38" fontId="15" fillId="0" borderId="1" xfId="1" applyFont="1" applyBorder="1" applyAlignment="1">
      <alignment horizontal="center" vertical="center"/>
    </xf>
    <xf numFmtId="38" fontId="50" fillId="0" borderId="1" xfId="1" applyFont="1" applyBorder="1" applyAlignment="1" applyProtection="1">
      <alignment horizontal="center" vertical="center"/>
    </xf>
    <xf numFmtId="0" fontId="46" fillId="0" borderId="36" xfId="0" applyFont="1" applyBorder="1" applyAlignment="1" applyProtection="1">
      <alignment horizontal="left" vertical="top" wrapText="1"/>
      <protection locked="0"/>
    </xf>
    <xf numFmtId="0" fontId="46" fillId="0" borderId="22" xfId="0" applyFont="1" applyBorder="1" applyAlignment="1" applyProtection="1">
      <alignment horizontal="left" vertical="top" wrapText="1"/>
      <protection locked="0"/>
    </xf>
    <xf numFmtId="0" fontId="46" fillId="0" borderId="30" xfId="0" applyFont="1" applyBorder="1" applyAlignment="1" applyProtection="1">
      <alignment horizontal="left" vertical="top" wrapText="1"/>
      <protection locked="0"/>
    </xf>
    <xf numFmtId="0" fontId="48" fillId="0" borderId="31" xfId="0" applyFont="1" applyBorder="1" applyAlignment="1" applyProtection="1">
      <alignment horizontal="left" vertical="top" wrapText="1"/>
      <protection locked="0"/>
    </xf>
    <xf numFmtId="0" fontId="48" fillId="0" borderId="0" xfId="0" applyFont="1" applyBorder="1" applyAlignment="1" applyProtection="1">
      <alignment horizontal="left" vertical="top" wrapText="1"/>
      <protection locked="0"/>
    </xf>
    <xf numFmtId="0" fontId="48" fillId="0" borderId="26" xfId="0" applyFont="1" applyBorder="1" applyAlignment="1" applyProtection="1">
      <alignment horizontal="left" vertical="top" wrapText="1"/>
      <protection locked="0"/>
    </xf>
    <xf numFmtId="0" fontId="48" fillId="0" borderId="33" xfId="0" applyFont="1" applyBorder="1" applyAlignment="1" applyProtection="1">
      <alignment horizontal="left" vertical="top" wrapText="1"/>
      <protection locked="0"/>
    </xf>
    <xf numFmtId="0" fontId="48" fillId="0" borderId="34" xfId="0" applyFont="1" applyBorder="1" applyAlignment="1" applyProtection="1">
      <alignment horizontal="left" vertical="top" wrapText="1"/>
      <protection locked="0"/>
    </xf>
    <xf numFmtId="0" fontId="48" fillId="0" borderId="35" xfId="0" applyFont="1" applyBorder="1" applyAlignment="1" applyProtection="1">
      <alignment horizontal="left" vertical="top" wrapText="1"/>
      <protection locked="0"/>
    </xf>
    <xf numFmtId="57" fontId="50" fillId="0" borderId="1" xfId="1" applyNumberFormat="1" applyFont="1" applyBorder="1" applyAlignment="1" applyProtection="1">
      <alignment horizontal="center" vertical="center" shrinkToFit="1"/>
      <protection locked="0"/>
    </xf>
    <xf numFmtId="38" fontId="50" fillId="0" borderId="5" xfId="1" applyFont="1" applyBorder="1" applyAlignment="1" applyProtection="1">
      <alignment horizontal="right" vertical="center" shrinkToFit="1"/>
      <protection locked="0"/>
    </xf>
    <xf numFmtId="38" fontId="50" fillId="0" borderId="6" xfId="1" applyFont="1" applyBorder="1" applyAlignment="1" applyProtection="1">
      <alignment horizontal="right" vertical="center" shrinkToFit="1"/>
      <protection locked="0"/>
    </xf>
    <xf numFmtId="0" fontId="50" fillId="0" borderId="6" xfId="0" applyFont="1" applyBorder="1" applyAlignment="1">
      <alignment horizontal="center" vertical="top" shrinkToFit="1"/>
    </xf>
    <xf numFmtId="0" fontId="50" fillId="0" borderId="27" xfId="0" applyFont="1" applyBorder="1" applyAlignment="1">
      <alignment horizontal="center" vertical="top" shrinkToFit="1"/>
    </xf>
    <xf numFmtId="38" fontId="46" fillId="0" borderId="1" xfId="1" applyFont="1" applyBorder="1" applyAlignment="1" applyProtection="1">
      <alignment horizontal="left" vertical="center" shrinkToFit="1"/>
    </xf>
    <xf numFmtId="38" fontId="46" fillId="0" borderId="1" xfId="1" applyFont="1" applyBorder="1" applyAlignment="1" applyProtection="1">
      <alignment horizontal="left" vertical="top" wrapText="1"/>
      <protection locked="0"/>
    </xf>
    <xf numFmtId="38" fontId="46" fillId="0" borderId="23" xfId="1" applyFont="1" applyBorder="1" applyAlignment="1" applyProtection="1">
      <alignment horizontal="left" vertical="top" wrapText="1"/>
      <protection locked="0"/>
    </xf>
    <xf numFmtId="38" fontId="42" fillId="0" borderId="8" xfId="1" applyFont="1" applyBorder="1" applyAlignment="1" applyProtection="1">
      <alignment horizontal="center" vertical="center" wrapText="1"/>
    </xf>
    <xf numFmtId="38" fontId="42" fillId="0" borderId="9" xfId="1" applyFont="1" applyBorder="1" applyAlignment="1" applyProtection="1">
      <alignment horizontal="center" vertical="center" wrapText="1"/>
    </xf>
    <xf numFmtId="38" fontId="42" fillId="0" borderId="10" xfId="1" applyFont="1" applyBorder="1" applyAlignment="1" applyProtection="1">
      <alignment horizontal="center" vertical="center" wrapText="1"/>
    </xf>
    <xf numFmtId="38" fontId="42" fillId="0" borderId="13" xfId="1" applyFont="1" applyBorder="1" applyAlignment="1" applyProtection="1">
      <alignment horizontal="center" vertical="center" wrapText="1"/>
    </xf>
    <xf numFmtId="38" fontId="42" fillId="0" borderId="0" xfId="1" applyFont="1" applyBorder="1" applyAlignment="1" applyProtection="1">
      <alignment horizontal="center" vertical="center" wrapText="1"/>
    </xf>
    <xf numFmtId="38" fontId="42" fillId="0" borderId="98" xfId="1" applyFont="1" applyBorder="1" applyAlignment="1" applyProtection="1">
      <alignment horizontal="center" vertical="center" wrapText="1"/>
    </xf>
    <xf numFmtId="38" fontId="42" fillId="0" borderId="2" xfId="1" applyFont="1" applyBorder="1" applyAlignment="1" applyProtection="1">
      <alignment horizontal="center" vertical="center" wrapText="1"/>
    </xf>
    <xf numFmtId="38" fontId="42" fillId="0" borderId="3" xfId="1" applyFont="1" applyBorder="1" applyAlignment="1" applyProtection="1">
      <alignment horizontal="center" vertical="center" wrapText="1"/>
    </xf>
    <xf numFmtId="38" fontId="42" fillId="0" borderId="4" xfId="1" applyFont="1" applyBorder="1" applyAlignment="1" applyProtection="1">
      <alignment horizontal="center" vertical="center" wrapText="1"/>
    </xf>
    <xf numFmtId="177" fontId="42" fillId="0" borderId="1" xfId="0" applyNumberFormat="1" applyFont="1" applyBorder="1" applyAlignment="1">
      <alignment horizontal="center" vertical="top" shrinkToFit="1"/>
    </xf>
    <xf numFmtId="177" fontId="42" fillId="0" borderId="23" xfId="0" applyNumberFormat="1" applyFont="1" applyBorder="1" applyAlignment="1">
      <alignment horizontal="center" vertical="top" shrinkToFit="1"/>
    </xf>
    <xf numFmtId="0" fontId="42" fillId="0" borderId="43" xfId="0" applyFont="1" applyBorder="1" applyAlignment="1">
      <alignment horizontal="left" vertical="center"/>
    </xf>
    <xf numFmtId="0" fontId="42" fillId="0" borderId="84" xfId="0" applyFont="1" applyBorder="1" applyAlignment="1">
      <alignment horizontal="left" vertical="center"/>
    </xf>
    <xf numFmtId="0" fontId="42" fillId="0" borderId="103" xfId="0" applyFont="1" applyBorder="1" applyAlignment="1">
      <alignment horizontal="left" vertical="center"/>
    </xf>
    <xf numFmtId="38" fontId="42" fillId="0" borderId="1" xfId="1" applyFont="1" applyBorder="1" applyAlignment="1" applyProtection="1">
      <alignment horizontal="right" vertical="center" shrinkToFit="1"/>
      <protection locked="0"/>
    </xf>
    <xf numFmtId="0" fontId="42" fillId="0" borderId="100" xfId="0" applyFont="1" applyBorder="1" applyAlignment="1" applyProtection="1">
      <alignment horizontal="left" vertical="center"/>
    </xf>
    <xf numFmtId="0" fontId="42" fillId="0" borderId="101" xfId="0" applyFont="1" applyBorder="1" applyAlignment="1" applyProtection="1">
      <alignment horizontal="left" vertical="center"/>
    </xf>
    <xf numFmtId="0" fontId="42" fillId="0" borderId="102" xfId="0" applyFont="1" applyBorder="1" applyAlignment="1" applyProtection="1">
      <alignment horizontal="left" vertical="center"/>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center" vertical="center"/>
    </xf>
    <xf numFmtId="0" fontId="42" fillId="0" borderId="0" xfId="0" applyFont="1" applyBorder="1" applyAlignment="1" applyProtection="1">
      <alignment horizontal="center" vertical="center"/>
    </xf>
    <xf numFmtId="0" fontId="42" fillId="0" borderId="1" xfId="0" applyFont="1" applyBorder="1" applyAlignment="1">
      <alignment horizontal="center" vertical="center"/>
    </xf>
    <xf numFmtId="38" fontId="42" fillId="0" borderId="1" xfId="1" applyFont="1" applyBorder="1" applyAlignment="1" applyProtection="1">
      <alignment horizontal="center" vertical="center"/>
    </xf>
    <xf numFmtId="57" fontId="42" fillId="0" borderId="6" xfId="1" applyNumberFormat="1" applyFont="1" applyBorder="1" applyAlignment="1" applyProtection="1">
      <alignment horizontal="center" vertical="center"/>
      <protection locked="0"/>
    </xf>
    <xf numFmtId="57" fontId="42" fillId="0" borderId="7" xfId="1" applyNumberFormat="1" applyFont="1" applyBorder="1" applyAlignment="1" applyProtection="1">
      <alignment horizontal="center" vertical="center"/>
      <protection locked="0"/>
    </xf>
    <xf numFmtId="0" fontId="42" fillId="0" borderId="33" xfId="0" applyFont="1" applyBorder="1" applyAlignment="1" applyProtection="1">
      <alignment horizontal="left" vertical="top"/>
      <protection locked="0"/>
    </xf>
    <xf numFmtId="0" fontId="42" fillId="0" borderId="34" xfId="0" applyFont="1" applyBorder="1" applyAlignment="1" applyProtection="1">
      <alignment horizontal="left" vertical="top"/>
      <protection locked="0"/>
    </xf>
    <xf numFmtId="0" fontId="42" fillId="0" borderId="35" xfId="0" applyFont="1" applyBorder="1" applyAlignment="1" applyProtection="1">
      <alignment horizontal="left" vertical="top"/>
      <protection locked="0"/>
    </xf>
    <xf numFmtId="3" fontId="63" fillId="0" borderId="5" xfId="1" applyNumberFormat="1" applyFont="1" applyBorder="1" applyAlignment="1" applyProtection="1">
      <alignment vertical="center"/>
      <protection locked="0"/>
    </xf>
    <xf numFmtId="3" fontId="63" fillId="0" borderId="6" xfId="1" applyNumberFormat="1" applyFont="1" applyBorder="1" applyAlignment="1" applyProtection="1">
      <alignment vertical="center"/>
      <protection locked="0"/>
    </xf>
    <xf numFmtId="3" fontId="63" fillId="0" borderId="7" xfId="1" applyNumberFormat="1" applyFont="1" applyBorder="1" applyAlignment="1" applyProtection="1">
      <alignment vertical="center"/>
      <protection locked="0"/>
    </xf>
    <xf numFmtId="0" fontId="46" fillId="0" borderId="0" xfId="0" applyFont="1" applyBorder="1" applyAlignment="1" applyProtection="1">
      <alignment horizontal="left" vertical="top" wrapText="1"/>
    </xf>
    <xf numFmtId="0" fontId="46" fillId="0" borderId="0" xfId="0" applyFont="1" applyBorder="1" applyAlignment="1" applyProtection="1">
      <alignment horizontal="left" vertical="top"/>
    </xf>
    <xf numFmtId="0" fontId="42" fillId="0" borderId="1" xfId="0" applyFont="1" applyBorder="1" applyAlignment="1" applyProtection="1">
      <alignment horizontal="center" vertical="center" shrinkToFit="1"/>
    </xf>
    <xf numFmtId="0" fontId="42" fillId="0" borderId="1" xfId="0" applyFont="1" applyBorder="1" applyAlignment="1">
      <alignment horizontal="center" vertical="center" wrapText="1"/>
    </xf>
    <xf numFmtId="0" fontId="42" fillId="0" borderId="1" xfId="0" applyFont="1" applyBorder="1" applyAlignment="1">
      <alignment horizontal="center" vertical="top" shrinkToFit="1"/>
    </xf>
    <xf numFmtId="0" fontId="59" fillId="0" borderId="1" xfId="0" applyFont="1" applyBorder="1" applyAlignment="1">
      <alignment horizontal="center" vertical="top" wrapText="1"/>
    </xf>
    <xf numFmtId="0" fontId="59" fillId="0" borderId="1" xfId="0" applyFont="1" applyBorder="1" applyAlignment="1">
      <alignment horizontal="center" vertical="top"/>
    </xf>
    <xf numFmtId="0" fontId="59" fillId="0" borderId="23" xfId="0" applyFont="1" applyBorder="1" applyAlignment="1">
      <alignment horizontal="center" vertical="top"/>
    </xf>
    <xf numFmtId="0" fontId="46" fillId="0" borderId="34" xfId="0" applyFont="1" applyBorder="1" applyAlignment="1">
      <alignment horizontal="left" vertical="top" shrinkToFit="1"/>
    </xf>
    <xf numFmtId="0" fontId="46" fillId="0" borderId="35" xfId="0" applyFont="1" applyBorder="1" applyAlignment="1">
      <alignment horizontal="left" vertical="top" shrinkToFit="1"/>
    </xf>
    <xf numFmtId="0" fontId="58" fillId="0" borderId="0" xfId="2" applyFont="1" applyFill="1" applyBorder="1" applyAlignment="1" applyProtection="1">
      <alignment horizontal="left" vertical="center" shrinkToFit="1"/>
    </xf>
    <xf numFmtId="0" fontId="75" fillId="0" borderId="0" xfId="2" applyFont="1" applyFill="1" applyBorder="1" applyAlignment="1" applyProtection="1">
      <alignment horizontal="center" vertical="center" shrinkToFit="1"/>
      <protection locked="0"/>
    </xf>
    <xf numFmtId="0" fontId="42" fillId="0" borderId="14" xfId="0" applyFont="1" applyBorder="1" applyAlignment="1" applyProtection="1">
      <alignment horizontal="center" vertical="center" wrapText="1"/>
    </xf>
    <xf numFmtId="0" fontId="42" fillId="0" borderId="15" xfId="0" applyFont="1" applyBorder="1" applyAlignment="1" applyProtection="1">
      <alignment horizontal="center" vertical="center" wrapText="1"/>
    </xf>
    <xf numFmtId="0" fontId="42" fillId="0" borderId="29" xfId="0" applyFont="1" applyBorder="1" applyAlignment="1" applyProtection="1">
      <alignment horizontal="center" vertical="center" wrapText="1"/>
    </xf>
    <xf numFmtId="0" fontId="42" fillId="0" borderId="11" xfId="0" applyFont="1" applyBorder="1" applyAlignment="1" applyProtection="1">
      <alignment horizontal="center" vertical="center" wrapText="1"/>
    </xf>
    <xf numFmtId="0" fontId="48" fillId="0" borderId="15" xfId="0" applyFont="1" applyBorder="1" applyAlignment="1" applyProtection="1">
      <alignment horizontal="left" vertical="center" wrapText="1"/>
      <protection locked="0"/>
    </xf>
    <xf numFmtId="0" fontId="42" fillId="0" borderId="15" xfId="0" applyFont="1" applyBorder="1" applyAlignment="1" applyProtection="1">
      <alignment horizontal="left" vertical="center" wrapText="1"/>
      <protection locked="0"/>
    </xf>
    <xf numFmtId="0" fontId="42" fillId="0" borderId="16"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104" xfId="0" applyFont="1" applyBorder="1" applyAlignment="1" applyProtection="1">
      <alignment horizontal="left" vertical="center" wrapText="1"/>
      <protection locked="0"/>
    </xf>
    <xf numFmtId="49" fontId="42" fillId="0" borderId="1" xfId="0" applyNumberFormat="1" applyFont="1" applyBorder="1" applyAlignment="1" applyProtection="1">
      <alignment horizontal="center" vertical="center" wrapText="1"/>
    </xf>
    <xf numFmtId="49" fontId="42" fillId="0" borderId="23" xfId="0" applyNumberFormat="1" applyFont="1" applyBorder="1" applyAlignment="1" applyProtection="1">
      <alignment horizontal="center" vertical="center" wrapText="1"/>
    </xf>
    <xf numFmtId="49" fontId="42" fillId="0" borderId="23" xfId="0" applyNumberFormat="1" applyFont="1" applyBorder="1" applyAlignment="1" applyProtection="1">
      <alignment horizontal="center" vertical="center"/>
    </xf>
    <xf numFmtId="0" fontId="50" fillId="0" borderId="0" xfId="0" applyFont="1" applyBorder="1" applyAlignment="1" applyProtection="1">
      <alignment horizontal="center" vertical="center"/>
      <protection locked="0"/>
    </xf>
    <xf numFmtId="0" fontId="51" fillId="0" borderId="34" xfId="0" applyFont="1" applyBorder="1" applyAlignment="1" applyProtection="1">
      <alignment horizontal="center" vertical="center" shrinkToFit="1"/>
    </xf>
    <xf numFmtId="0" fontId="46" fillId="0" borderId="36" xfId="0" applyFont="1" applyBorder="1" applyAlignment="1" applyProtection="1">
      <alignment horizontal="center" vertical="center" wrapText="1"/>
    </xf>
    <xf numFmtId="0" fontId="46" fillId="0" borderId="22" xfId="0" applyFont="1" applyBorder="1" applyAlignment="1" applyProtection="1">
      <alignment horizontal="center" vertical="center" wrapText="1"/>
    </xf>
    <xf numFmtId="0" fontId="46" fillId="0" borderId="117" xfId="0" applyFont="1" applyBorder="1" applyAlignment="1" applyProtection="1">
      <alignment horizontal="center" vertical="center" wrapText="1"/>
    </xf>
    <xf numFmtId="0" fontId="46" fillId="0" borderId="32" xfId="0" applyFont="1" applyBorder="1" applyAlignment="1" applyProtection="1">
      <alignment horizontal="center" vertical="center" wrapText="1"/>
    </xf>
    <xf numFmtId="0" fontId="46" fillId="0" borderId="3" xfId="0" applyFont="1" applyBorder="1" applyAlignment="1" applyProtection="1">
      <alignment horizontal="center" vertical="center" wrapText="1"/>
    </xf>
    <xf numFmtId="0" fontId="46" fillId="0" borderId="4" xfId="0" applyFont="1" applyBorder="1" applyAlignment="1" applyProtection="1">
      <alignment horizontal="center" vertical="center" wrapText="1"/>
    </xf>
    <xf numFmtId="0" fontId="46" fillId="0" borderId="118" xfId="0" applyFont="1" applyBorder="1" applyAlignment="1" applyProtection="1">
      <alignment horizontal="center" vertical="center" wrapText="1"/>
      <protection locked="0"/>
    </xf>
    <xf numFmtId="0" fontId="46" fillId="0" borderId="22" xfId="0" applyFont="1" applyBorder="1" applyAlignment="1" applyProtection="1">
      <alignment horizontal="center" vertical="center" wrapText="1"/>
      <protection locked="0"/>
    </xf>
    <xf numFmtId="0" fontId="46" fillId="0" borderId="117" xfId="0" applyFont="1" applyBorder="1" applyAlignment="1" applyProtection="1">
      <alignment horizontal="center" vertical="center" wrapText="1"/>
      <protection locked="0"/>
    </xf>
    <xf numFmtId="0" fontId="42" fillId="0" borderId="118" xfId="0" applyFont="1" applyBorder="1" applyAlignment="1" applyProtection="1">
      <alignment horizontal="left" vertical="center" wrapText="1"/>
      <protection locked="0"/>
    </xf>
    <xf numFmtId="0" fontId="42" fillId="0" borderId="22" xfId="0" applyFont="1" applyBorder="1" applyAlignment="1" applyProtection="1">
      <alignment horizontal="left" vertical="center" wrapText="1"/>
      <protection locked="0"/>
    </xf>
    <xf numFmtId="0" fontId="42" fillId="0" borderId="30" xfId="0" applyFont="1" applyBorder="1" applyAlignment="1" applyProtection="1">
      <alignment horizontal="left" vertical="center" wrapText="1"/>
      <protection locked="0"/>
    </xf>
    <xf numFmtId="0" fontId="42" fillId="0" borderId="36" xfId="0" applyFont="1" applyBorder="1" applyAlignment="1" applyProtection="1">
      <alignment horizontal="center" vertical="center" wrapText="1"/>
    </xf>
    <xf numFmtId="0" fontId="42" fillId="0" borderId="22" xfId="0" applyFont="1" applyBorder="1" applyAlignment="1" applyProtection="1">
      <alignment horizontal="center" vertical="center" wrapText="1"/>
    </xf>
    <xf numFmtId="0" fontId="42" fillId="0" borderId="117" xfId="0" applyFont="1" applyBorder="1" applyAlignment="1" applyProtection="1">
      <alignment horizontal="center" vertical="center" wrapText="1"/>
    </xf>
    <xf numFmtId="0" fontId="42" fillId="0" borderId="31" xfId="0" applyFont="1" applyBorder="1" applyAlignment="1" applyProtection="1">
      <alignment horizontal="center" vertical="center" wrapText="1"/>
    </xf>
    <xf numFmtId="0" fontId="42" fillId="0" borderId="0" xfId="0" applyFont="1" applyBorder="1" applyAlignment="1" applyProtection="1">
      <alignment horizontal="center" vertical="center" wrapText="1"/>
    </xf>
    <xf numFmtId="0" fontId="42" fillId="0" borderId="98" xfId="0" applyFont="1" applyBorder="1" applyAlignment="1" applyProtection="1">
      <alignment horizontal="center" vertical="center" wrapText="1"/>
    </xf>
    <xf numFmtId="49" fontId="42" fillId="0" borderId="5" xfId="0" applyNumberFormat="1" applyFont="1" applyBorder="1" applyAlignment="1" applyProtection="1">
      <alignment horizontal="center" vertical="center" wrapText="1"/>
    </xf>
    <xf numFmtId="49" fontId="42" fillId="0" borderId="27" xfId="0" applyNumberFormat="1" applyFont="1" applyBorder="1" applyAlignment="1" applyProtection="1">
      <alignment horizontal="center" vertical="center"/>
    </xf>
    <xf numFmtId="0" fontId="46" fillId="0" borderId="24" xfId="0" applyFont="1" applyBorder="1" applyAlignment="1" applyProtection="1">
      <alignment horizontal="left" vertical="top" wrapText="1"/>
      <protection locked="0"/>
    </xf>
    <xf numFmtId="0" fontId="42" fillId="0" borderId="1" xfId="0" applyFont="1" applyBorder="1" applyAlignment="1" applyProtection="1">
      <alignment horizontal="center" vertical="center" wrapText="1"/>
    </xf>
    <xf numFmtId="0" fontId="42" fillId="0" borderId="1" xfId="0" applyFont="1" applyBorder="1" applyAlignment="1" applyProtection="1">
      <alignment horizontal="left" vertical="center" shrinkToFit="1"/>
      <protection locked="0"/>
    </xf>
    <xf numFmtId="0" fontId="42" fillId="0" borderId="23" xfId="0" applyFont="1" applyBorder="1" applyAlignment="1" applyProtection="1">
      <alignment horizontal="left" vertical="center" shrinkToFit="1"/>
      <protection locked="0"/>
    </xf>
    <xf numFmtId="0" fontId="52" fillId="0" borderId="5" xfId="0" applyFont="1" applyBorder="1" applyAlignment="1" applyProtection="1">
      <alignment horizontal="center" vertical="center" shrinkToFit="1"/>
      <protection locked="0"/>
    </xf>
    <xf numFmtId="0" fontId="52" fillId="0" borderId="6" xfId="0" applyFont="1" applyBorder="1" applyAlignment="1" applyProtection="1">
      <alignment horizontal="center" vertical="center" shrinkToFit="1"/>
      <protection locked="0"/>
    </xf>
    <xf numFmtId="0" fontId="54" fillId="0" borderId="15" xfId="0" applyFont="1" applyBorder="1" applyAlignment="1" applyProtection="1">
      <alignment horizontal="left" vertical="center" shrinkToFit="1"/>
      <protection locked="0"/>
    </xf>
    <xf numFmtId="0" fontId="42" fillId="0" borderId="15" xfId="0" applyFont="1" applyBorder="1" applyAlignment="1" applyProtection="1">
      <alignment horizontal="left" vertical="center" shrinkToFit="1"/>
      <protection locked="0"/>
    </xf>
    <xf numFmtId="0" fontId="42" fillId="0" borderId="16" xfId="0" applyFont="1" applyBorder="1" applyAlignment="1" applyProtection="1">
      <alignment horizontal="left" vertical="center" shrinkToFit="1"/>
      <protection locked="0"/>
    </xf>
    <xf numFmtId="0" fontId="42" fillId="0" borderId="17" xfId="0" applyFont="1" applyBorder="1" applyAlignment="1" applyProtection="1">
      <alignment horizontal="center" vertical="center" shrinkToFit="1"/>
    </xf>
    <xf numFmtId="0" fontId="42" fillId="0" borderId="18" xfId="0" applyFont="1" applyBorder="1" applyAlignment="1" applyProtection="1">
      <alignment horizontal="center" vertical="center" shrinkToFit="1"/>
    </xf>
    <xf numFmtId="0" fontId="52" fillId="0" borderId="0" xfId="0" applyFont="1" applyBorder="1" applyAlignment="1" applyProtection="1">
      <alignment horizontal="center" vertical="top"/>
      <protection locked="0"/>
    </xf>
    <xf numFmtId="0" fontId="42" fillId="0" borderId="5" xfId="0" applyFont="1" applyBorder="1" applyAlignment="1" applyProtection="1">
      <alignment horizontal="center" vertical="center" shrinkToFit="1"/>
    </xf>
    <xf numFmtId="0" fontId="42" fillId="0" borderId="6" xfId="0" applyFont="1" applyBorder="1" applyAlignment="1" applyProtection="1">
      <alignment horizontal="center" vertical="center" shrinkToFit="1"/>
    </xf>
    <xf numFmtId="0" fontId="42" fillId="0" borderId="27" xfId="0" applyFont="1" applyBorder="1" applyAlignment="1" applyProtection="1">
      <alignment horizontal="center" vertical="center" shrinkToFit="1"/>
    </xf>
    <xf numFmtId="49" fontId="42" fillId="0" borderId="1" xfId="0" applyNumberFormat="1" applyFont="1" applyBorder="1" applyAlignment="1" applyProtection="1">
      <alignment horizontal="center" vertical="center" wrapText="1"/>
      <protection locked="0"/>
    </xf>
    <xf numFmtId="0" fontId="62" fillId="0" borderId="6" xfId="0" applyFont="1" applyBorder="1" applyAlignment="1" applyProtection="1">
      <alignment horizontal="center" vertical="center" shrinkToFit="1"/>
      <protection locked="0"/>
    </xf>
    <xf numFmtId="49" fontId="42" fillId="0" borderId="5" xfId="0" applyNumberFormat="1" applyFont="1" applyBorder="1" applyAlignment="1" applyProtection="1">
      <alignment horizontal="left" vertical="center" shrinkToFit="1"/>
      <protection locked="0"/>
    </xf>
    <xf numFmtId="49" fontId="42" fillId="0" borderId="6" xfId="0" applyNumberFormat="1" applyFont="1" applyBorder="1" applyAlignment="1" applyProtection="1">
      <alignment horizontal="left" vertical="center" shrinkToFit="1"/>
      <protection locked="0"/>
    </xf>
    <xf numFmtId="49" fontId="42" fillId="0" borderId="27" xfId="0" applyNumberFormat="1" applyFont="1" applyBorder="1" applyAlignment="1" applyProtection="1">
      <alignment horizontal="left" vertical="center" shrinkToFit="1"/>
      <protection locked="0"/>
    </xf>
    <xf numFmtId="49" fontId="42" fillId="0" borderId="2" xfId="0" applyNumberFormat="1" applyFont="1" applyBorder="1" applyAlignment="1" applyProtection="1">
      <alignment horizontal="left" vertical="center" shrinkToFit="1"/>
      <protection locked="0"/>
    </xf>
    <xf numFmtId="49" fontId="42" fillId="0" borderId="3" xfId="0" applyNumberFormat="1" applyFont="1" applyBorder="1" applyAlignment="1" applyProtection="1">
      <alignment horizontal="left" vertical="center" shrinkToFit="1"/>
      <protection locked="0"/>
    </xf>
    <xf numFmtId="4" fontId="52" fillId="0" borderId="5" xfId="0" applyNumberFormat="1" applyFont="1" applyBorder="1" applyAlignment="1" applyProtection="1">
      <alignment horizontal="right" vertical="center" shrinkToFit="1"/>
      <protection locked="0"/>
    </xf>
    <xf numFmtId="4" fontId="52" fillId="0" borderId="6" xfId="0" applyNumberFormat="1" applyFont="1" applyBorder="1" applyAlignment="1" applyProtection="1">
      <alignment horizontal="right" vertical="center" shrinkToFit="1"/>
      <protection locked="0"/>
    </xf>
    <xf numFmtId="0" fontId="42" fillId="0" borderId="18" xfId="0" applyFont="1" applyBorder="1" applyAlignment="1" applyProtection="1">
      <alignment horizontal="center" vertical="center" wrapText="1"/>
    </xf>
    <xf numFmtId="0" fontId="42" fillId="0" borderId="18" xfId="0" applyFont="1" applyBorder="1" applyAlignment="1" applyProtection="1">
      <alignment horizontal="left" vertical="center" shrinkToFit="1"/>
      <protection locked="0"/>
    </xf>
    <xf numFmtId="0" fontId="42" fillId="0" borderId="19" xfId="0" applyFont="1" applyBorder="1" applyAlignment="1" applyProtection="1">
      <alignment horizontal="left" vertical="center" shrinkToFit="1"/>
      <protection locked="0"/>
    </xf>
    <xf numFmtId="178" fontId="60" fillId="0" borderId="1" xfId="1" applyNumberFormat="1" applyFont="1" applyBorder="1" applyAlignment="1" applyProtection="1">
      <alignment horizontal="right" vertical="center" wrapText="1"/>
    </xf>
    <xf numFmtId="49" fontId="42" fillId="0" borderId="5" xfId="0" applyNumberFormat="1" applyFont="1" applyBorder="1" applyAlignment="1" applyProtection="1">
      <alignment horizontal="center" vertical="center" shrinkToFit="1"/>
      <protection locked="0"/>
    </xf>
    <xf numFmtId="49" fontId="42" fillId="0" borderId="6" xfId="0" applyNumberFormat="1" applyFont="1" applyBorder="1" applyAlignment="1" applyProtection="1">
      <alignment horizontal="center" vertical="center" shrinkToFit="1"/>
      <protection locked="0"/>
    </xf>
    <xf numFmtId="49" fontId="42" fillId="0" borderId="27" xfId="0" applyNumberFormat="1" applyFont="1" applyBorder="1" applyAlignment="1" applyProtection="1">
      <alignment horizontal="center" vertical="center" shrinkToFit="1"/>
      <protection locked="0"/>
    </xf>
    <xf numFmtId="49" fontId="42" fillId="0" borderId="139" xfId="7" applyNumberFormat="1" applyFont="1" applyBorder="1" applyAlignment="1" applyProtection="1">
      <alignment horizontal="left" vertical="center" shrinkToFit="1"/>
      <protection locked="0"/>
    </xf>
    <xf numFmtId="49" fontId="42" fillId="0" borderId="140" xfId="0" applyNumberFormat="1" applyFont="1" applyBorder="1" applyAlignment="1" applyProtection="1">
      <alignment horizontal="left" vertical="center" shrinkToFit="1"/>
      <protection locked="0"/>
    </xf>
    <xf numFmtId="49" fontId="42" fillId="0" borderId="141" xfId="0" applyNumberFormat="1" applyFont="1" applyBorder="1" applyAlignment="1" applyProtection="1">
      <alignment horizontal="left" vertical="center" shrinkToFit="1"/>
      <protection locked="0"/>
    </xf>
    <xf numFmtId="0" fontId="42" fillId="0" borderId="11" xfId="0" applyFont="1" applyBorder="1" applyAlignment="1" applyProtection="1">
      <alignment horizontal="left" vertical="center" shrinkToFit="1"/>
      <protection locked="0"/>
    </xf>
    <xf numFmtId="0" fontId="42" fillId="0" borderId="104" xfId="0" applyFont="1" applyBorder="1" applyAlignment="1" applyProtection="1">
      <alignment horizontal="left" vertical="center" shrinkToFit="1"/>
      <protection locked="0"/>
    </xf>
    <xf numFmtId="180" fontId="42" fillId="0" borderId="6" xfId="0" applyNumberFormat="1" applyFont="1" applyBorder="1" applyAlignment="1" applyProtection="1">
      <alignment horizontal="center" vertical="center" shrinkToFit="1"/>
    </xf>
    <xf numFmtId="180" fontId="42" fillId="0" borderId="7" xfId="0" applyNumberFormat="1" applyFont="1" applyBorder="1" applyAlignment="1" applyProtection="1">
      <alignment horizontal="center" vertical="center" shrinkToFit="1"/>
    </xf>
    <xf numFmtId="0" fontId="61" fillId="0" borderId="25" xfId="0" applyFont="1" applyBorder="1" applyAlignment="1" applyProtection="1">
      <alignment horizontal="center" vertical="center" shrinkToFit="1"/>
    </xf>
    <xf numFmtId="0" fontId="61" fillId="0" borderId="1" xfId="0" applyFont="1" applyBorder="1" applyAlignment="1" applyProtection="1">
      <alignment horizontal="center" vertical="center" shrinkToFit="1"/>
    </xf>
    <xf numFmtId="38" fontId="60" fillId="0" borderId="1" xfId="1" applyFont="1" applyBorder="1" applyAlignment="1" applyProtection="1">
      <alignment horizontal="center" vertical="center" wrapText="1"/>
    </xf>
    <xf numFmtId="0" fontId="52" fillId="0" borderId="0" xfId="0" applyFont="1" applyBorder="1" applyAlignment="1">
      <alignment horizontal="center" vertical="center"/>
    </xf>
    <xf numFmtId="38" fontId="60" fillId="0" borderId="8" xfId="1" applyFont="1" applyBorder="1" applyAlignment="1" applyProtection="1">
      <alignment horizontal="center" vertical="center" wrapText="1"/>
    </xf>
    <xf numFmtId="38" fontId="60" fillId="0" borderId="9" xfId="1" applyFont="1" applyBorder="1" applyAlignment="1" applyProtection="1">
      <alignment horizontal="center" vertical="center" wrapText="1"/>
    </xf>
    <xf numFmtId="38" fontId="60" fillId="0" borderId="10" xfId="1" applyFont="1" applyBorder="1" applyAlignment="1" applyProtection="1">
      <alignment horizontal="center" vertical="center" wrapText="1"/>
    </xf>
    <xf numFmtId="38" fontId="60" fillId="0" borderId="2" xfId="1" applyFont="1" applyBorder="1" applyAlignment="1" applyProtection="1">
      <alignment horizontal="center" vertical="center" wrapText="1"/>
    </xf>
    <xf numFmtId="38" fontId="60" fillId="0" borderId="3" xfId="1" applyFont="1" applyBorder="1" applyAlignment="1" applyProtection="1">
      <alignment horizontal="center" vertical="center" wrapText="1"/>
    </xf>
    <xf numFmtId="38" fontId="60" fillId="0" borderId="4" xfId="1" applyFont="1" applyBorder="1" applyAlignment="1" applyProtection="1">
      <alignment horizontal="center" vertical="center" wrapText="1"/>
    </xf>
    <xf numFmtId="0" fontId="42" fillId="0" borderId="8" xfId="0" applyFont="1" applyBorder="1" applyAlignment="1" applyProtection="1">
      <alignment horizontal="center" vertical="center" wrapText="1"/>
    </xf>
    <xf numFmtId="0" fontId="42" fillId="0" borderId="9" xfId="0" applyFont="1" applyBorder="1" applyAlignment="1" applyProtection="1">
      <alignment horizontal="center" vertical="center" wrapText="1"/>
    </xf>
    <xf numFmtId="0" fontId="42" fillId="0" borderId="24" xfId="0" applyFont="1" applyBorder="1" applyAlignment="1" applyProtection="1">
      <alignment horizontal="center" vertical="center" wrapText="1"/>
    </xf>
    <xf numFmtId="0" fontId="42" fillId="0" borderId="2" xfId="0" applyFont="1" applyBorder="1" applyAlignment="1" applyProtection="1">
      <alignment horizontal="center" vertical="center" wrapText="1"/>
    </xf>
    <xf numFmtId="0" fontId="42" fillId="0" borderId="3" xfId="0" applyFont="1" applyBorder="1" applyAlignment="1" applyProtection="1">
      <alignment horizontal="center" vertical="center" wrapText="1"/>
    </xf>
    <xf numFmtId="0" fontId="42" fillId="0" borderId="28" xfId="0" applyFont="1" applyBorder="1" applyAlignment="1" applyProtection="1">
      <alignment horizontal="center" vertical="center" wrapText="1"/>
    </xf>
    <xf numFmtId="0" fontId="42" fillId="0" borderId="0" xfId="0" applyFont="1" applyBorder="1" applyAlignment="1">
      <alignment horizontal="right"/>
    </xf>
    <xf numFmtId="0" fontId="42" fillId="0" borderId="26" xfId="0" applyFont="1" applyBorder="1" applyAlignment="1">
      <alignment horizontal="right"/>
    </xf>
    <xf numFmtId="0" fontId="42" fillId="0" borderId="3" xfId="0" applyFont="1" applyBorder="1" applyAlignment="1">
      <alignment horizontal="right"/>
    </xf>
    <xf numFmtId="0" fontId="42" fillId="0" borderId="28" xfId="0" applyFont="1" applyBorder="1" applyAlignment="1">
      <alignment horizontal="right"/>
    </xf>
    <xf numFmtId="0" fontId="42" fillId="0" borderId="25" xfId="0" applyFont="1" applyBorder="1" applyAlignment="1" applyProtection="1">
      <alignment horizontal="center" vertical="center" wrapText="1"/>
    </xf>
    <xf numFmtId="0" fontId="42" fillId="0" borderId="17" xfId="0" applyFont="1" applyBorder="1" applyAlignment="1" applyProtection="1">
      <alignment horizontal="center" vertical="center" wrapText="1"/>
    </xf>
    <xf numFmtId="178" fontId="60" fillId="4" borderId="1" xfId="1" applyNumberFormat="1" applyFont="1" applyFill="1" applyBorder="1" applyAlignment="1" applyProtection="1">
      <alignment horizontal="right" vertical="center" wrapText="1"/>
    </xf>
    <xf numFmtId="0" fontId="60" fillId="0" borderId="25" xfId="0" applyFont="1" applyBorder="1" applyAlignment="1" applyProtection="1">
      <alignment horizontal="center" vertical="center" shrinkToFit="1"/>
    </xf>
    <xf numFmtId="0" fontId="60" fillId="0" borderId="1" xfId="0" applyFont="1" applyBorder="1" applyAlignment="1" applyProtection="1">
      <alignment horizontal="center" vertical="center" shrinkToFit="1"/>
    </xf>
    <xf numFmtId="0" fontId="60" fillId="4" borderId="25" xfId="0" applyFont="1" applyFill="1" applyBorder="1" applyAlignment="1" applyProtection="1">
      <alignment horizontal="center" vertical="center" shrinkToFit="1"/>
    </xf>
    <xf numFmtId="0" fontId="60" fillId="4" borderId="1" xfId="0" applyFont="1" applyFill="1" applyBorder="1" applyAlignment="1" applyProtection="1">
      <alignment horizontal="center" vertical="center" shrinkToFit="1"/>
    </xf>
    <xf numFmtId="0" fontId="42" fillId="0" borderId="61" xfId="0" applyFont="1" applyBorder="1" applyAlignment="1">
      <alignment horizontal="left" vertical="center"/>
    </xf>
    <xf numFmtId="0" fontId="42" fillId="0" borderId="62" xfId="0" applyFont="1" applyBorder="1" applyAlignment="1">
      <alignment horizontal="left" vertical="center"/>
    </xf>
    <xf numFmtId="0" fontId="42" fillId="0" borderId="63" xfId="0" applyFont="1" applyBorder="1" applyAlignment="1">
      <alignment horizontal="left" vertical="center"/>
    </xf>
    <xf numFmtId="49" fontId="42" fillId="0" borderId="1" xfId="0" applyNumberFormat="1" applyFont="1" applyBorder="1" applyAlignment="1" applyProtection="1">
      <alignment horizontal="center" vertical="center" shrinkToFit="1"/>
    </xf>
    <xf numFmtId="0" fontId="13" fillId="4" borderId="1" xfId="0" applyFont="1" applyFill="1" applyBorder="1" applyAlignment="1" applyProtection="1">
      <alignment horizontal="center" vertical="center"/>
    </xf>
    <xf numFmtId="0" fontId="13" fillId="4" borderId="23" xfId="0" applyFont="1" applyFill="1" applyBorder="1" applyAlignment="1" applyProtection="1">
      <alignment horizontal="center" vertical="center"/>
    </xf>
    <xf numFmtId="0" fontId="13" fillId="0" borderId="1" xfId="0" applyFont="1" applyBorder="1" applyAlignment="1" applyProtection="1">
      <alignment horizontal="center" vertical="center"/>
    </xf>
    <xf numFmtId="0" fontId="13" fillId="0" borderId="23" xfId="0" applyFont="1" applyBorder="1" applyAlignment="1" applyProtection="1">
      <alignment horizontal="center" vertical="center"/>
    </xf>
    <xf numFmtId="0" fontId="42" fillId="0" borderId="118" xfId="0" applyFont="1" applyBorder="1" applyAlignment="1" applyProtection="1">
      <alignment horizontal="center" vertical="center"/>
    </xf>
    <xf numFmtId="0" fontId="42" fillId="0" borderId="22" xfId="0" applyFont="1" applyBorder="1" applyAlignment="1" applyProtection="1">
      <alignment horizontal="center" vertical="center"/>
    </xf>
    <xf numFmtId="0" fontId="42" fillId="0" borderId="21" xfId="0" applyFont="1" applyBorder="1" applyAlignment="1" applyProtection="1">
      <alignment horizontal="center" vertical="center"/>
    </xf>
    <xf numFmtId="0" fontId="42" fillId="0" borderId="66" xfId="0" applyFont="1" applyBorder="1" applyAlignment="1" applyProtection="1">
      <alignment horizontal="center" vertical="center"/>
    </xf>
    <xf numFmtId="49" fontId="42" fillId="0" borderId="20" xfId="0" applyNumberFormat="1" applyFont="1" applyBorder="1" applyAlignment="1" applyProtection="1">
      <alignment horizontal="left" vertical="center" shrinkToFit="1"/>
      <protection locked="0"/>
    </xf>
    <xf numFmtId="49" fontId="42" fillId="0" borderId="21" xfId="0" applyNumberFormat="1" applyFont="1" applyBorder="1" applyAlignment="1" applyProtection="1">
      <alignment horizontal="left" vertical="center" shrinkToFit="1"/>
      <protection locked="0"/>
    </xf>
    <xf numFmtId="49" fontId="42" fillId="0" borderId="137" xfId="0" applyNumberFormat="1" applyFont="1" applyBorder="1" applyAlignment="1" applyProtection="1">
      <alignment horizontal="left" vertical="center" shrinkToFit="1"/>
      <protection locked="0"/>
    </xf>
    <xf numFmtId="49" fontId="42" fillId="0" borderId="5" xfId="7" applyNumberFormat="1" applyFont="1" applyBorder="1" applyAlignment="1" applyProtection="1">
      <alignment horizontal="left" vertical="center" shrinkToFit="1"/>
      <protection locked="0"/>
    </xf>
    <xf numFmtId="49" fontId="42" fillId="0" borderId="5" xfId="0" applyNumberFormat="1" applyFont="1" applyBorder="1" applyAlignment="1" applyProtection="1">
      <alignment horizontal="left" vertical="center" shrinkToFit="1"/>
    </xf>
    <xf numFmtId="49" fontId="42" fillId="0" borderId="6" xfId="0" applyNumberFormat="1" applyFont="1" applyBorder="1" applyAlignment="1" applyProtection="1">
      <alignment horizontal="left" vertical="center" shrinkToFit="1"/>
    </xf>
    <xf numFmtId="49" fontId="42" fillId="0" borderId="27" xfId="0" applyNumberFormat="1" applyFont="1" applyBorder="1" applyAlignment="1" applyProtection="1">
      <alignment horizontal="left" vertical="center" shrinkToFit="1"/>
    </xf>
    <xf numFmtId="0" fontId="42" fillId="0" borderId="5" xfId="0" applyFont="1" applyBorder="1" applyAlignment="1" applyProtection="1">
      <alignment horizontal="center" vertical="center"/>
    </xf>
    <xf numFmtId="0" fontId="46" fillId="0" borderId="0" xfId="0" applyFont="1" applyBorder="1" applyAlignment="1" applyProtection="1">
      <alignment horizontal="center" vertical="top" wrapText="1"/>
      <protection locked="0"/>
    </xf>
    <xf numFmtId="0" fontId="42" fillId="0" borderId="0" xfId="0" applyFont="1" applyBorder="1" applyAlignment="1" applyProtection="1">
      <alignment horizontal="center" vertical="top" wrapText="1"/>
      <protection locked="0"/>
    </xf>
    <xf numFmtId="0" fontId="52" fillId="0" borderId="31" xfId="0" applyFont="1" applyBorder="1" applyAlignment="1" applyProtection="1">
      <alignment horizontal="left" vertical="top" wrapText="1"/>
      <protection locked="0"/>
    </xf>
    <xf numFmtId="0" fontId="52" fillId="0" borderId="0" xfId="0" applyFont="1" applyBorder="1" applyAlignment="1" applyProtection="1">
      <alignment horizontal="left" vertical="top" wrapText="1"/>
      <protection locked="0"/>
    </xf>
    <xf numFmtId="0" fontId="52" fillId="0" borderId="26" xfId="0" applyFont="1" applyBorder="1" applyAlignment="1" applyProtection="1">
      <alignment horizontal="left" vertical="top" wrapText="1"/>
      <protection locked="0"/>
    </xf>
    <xf numFmtId="0" fontId="52" fillId="0" borderId="33" xfId="0" applyFont="1" applyBorder="1" applyAlignment="1" applyProtection="1">
      <alignment horizontal="left" vertical="top" wrapText="1"/>
      <protection locked="0"/>
    </xf>
    <xf numFmtId="0" fontId="52" fillId="0" borderId="34" xfId="0" applyFont="1" applyBorder="1" applyAlignment="1" applyProtection="1">
      <alignment horizontal="left" vertical="top" wrapText="1"/>
      <protection locked="0"/>
    </xf>
    <xf numFmtId="0" fontId="52" fillId="0" borderId="35" xfId="0" applyFont="1" applyBorder="1" applyAlignment="1" applyProtection="1">
      <alignment horizontal="left" vertical="top" wrapText="1"/>
      <protection locked="0"/>
    </xf>
    <xf numFmtId="0" fontId="50" fillId="0" borderId="0" xfId="0" applyFont="1" applyBorder="1" applyAlignment="1">
      <alignment horizontal="left" vertical="center"/>
    </xf>
    <xf numFmtId="0" fontId="42" fillId="0" borderId="31" xfId="0" applyFont="1" applyBorder="1" applyAlignment="1" applyProtection="1">
      <alignment horizontal="left" vertical="top" wrapText="1"/>
      <protection locked="0"/>
    </xf>
    <xf numFmtId="0" fontId="42" fillId="0" borderId="0" xfId="0" applyFont="1" applyBorder="1" applyAlignment="1" applyProtection="1">
      <alignment horizontal="left" vertical="top" wrapText="1"/>
      <protection locked="0"/>
    </xf>
    <xf numFmtId="0" fontId="42" fillId="0" borderId="26" xfId="0" applyFont="1" applyBorder="1" applyAlignment="1" applyProtection="1">
      <alignment horizontal="left" vertical="top" wrapText="1"/>
      <protection locked="0"/>
    </xf>
    <xf numFmtId="0" fontId="42" fillId="0" borderId="33" xfId="0" applyFont="1" applyBorder="1" applyAlignment="1" applyProtection="1">
      <alignment horizontal="left" vertical="top" wrapText="1"/>
      <protection locked="0"/>
    </xf>
    <xf numFmtId="0" fontId="42" fillId="0" borderId="34" xfId="0" applyFont="1" applyBorder="1" applyAlignment="1" applyProtection="1">
      <alignment horizontal="left" vertical="top" wrapText="1"/>
      <protection locked="0"/>
    </xf>
    <xf numFmtId="0" fontId="42" fillId="0" borderId="35" xfId="0" applyFont="1" applyBorder="1" applyAlignment="1" applyProtection="1">
      <alignment horizontal="left" vertical="top" wrapText="1"/>
      <protection locked="0"/>
    </xf>
    <xf numFmtId="0" fontId="46" fillId="0" borderId="0" xfId="0" applyFont="1" applyBorder="1" applyAlignment="1" applyProtection="1">
      <alignment horizontal="left" vertical="top"/>
      <protection locked="0"/>
    </xf>
    <xf numFmtId="0" fontId="46" fillId="0" borderId="26" xfId="0" applyFont="1" applyBorder="1" applyAlignment="1" applyProtection="1">
      <alignment horizontal="left" vertical="top"/>
      <protection locked="0"/>
    </xf>
    <xf numFmtId="0" fontId="46" fillId="0" borderId="31" xfId="0" applyFont="1" applyBorder="1" applyAlignment="1" applyProtection="1">
      <alignment horizontal="left" vertical="top"/>
      <protection locked="0"/>
    </xf>
    <xf numFmtId="0" fontId="46" fillId="0" borderId="33" xfId="0" applyFont="1" applyBorder="1" applyAlignment="1" applyProtection="1">
      <alignment horizontal="left" vertical="top"/>
      <protection locked="0"/>
    </xf>
    <xf numFmtId="0" fontId="46" fillId="0" borderId="34" xfId="0" applyFont="1" applyBorder="1" applyAlignment="1" applyProtection="1">
      <alignment horizontal="left" vertical="top"/>
      <protection locked="0"/>
    </xf>
    <xf numFmtId="0" fontId="46" fillId="0" borderId="35" xfId="0" applyFont="1" applyBorder="1" applyAlignment="1" applyProtection="1">
      <alignment horizontal="left" vertical="top"/>
      <protection locked="0"/>
    </xf>
    <xf numFmtId="0" fontId="42" fillId="0" borderId="99" xfId="0" applyFont="1" applyBorder="1" applyAlignment="1">
      <alignment horizontal="left" vertical="center"/>
    </xf>
    <xf numFmtId="0" fontId="42" fillId="0" borderId="94" xfId="0" applyFont="1" applyBorder="1" applyAlignment="1">
      <alignment horizontal="left" vertical="center"/>
    </xf>
    <xf numFmtId="0" fontId="42" fillId="0" borderId="136" xfId="0" applyFont="1" applyBorder="1" applyAlignment="1">
      <alignment horizontal="left" vertical="center"/>
    </xf>
    <xf numFmtId="49" fontId="42" fillId="0" borderId="31"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2" fillId="0" borderId="0" xfId="0" applyFont="1" applyBorder="1" applyAlignment="1">
      <alignment horizontal="center" vertical="center"/>
    </xf>
    <xf numFmtId="0" fontId="42" fillId="0" borderId="0" xfId="0" applyFont="1" applyBorder="1" applyAlignment="1">
      <alignment horizontal="left" vertical="top" wrapText="1"/>
    </xf>
    <xf numFmtId="0" fontId="42" fillId="0" borderId="26" xfId="0" applyFont="1" applyBorder="1" applyAlignment="1">
      <alignment horizontal="left" vertical="top" wrapText="1"/>
    </xf>
    <xf numFmtId="0" fontId="42" fillId="0" borderId="61" xfId="0" applyFont="1" applyBorder="1" applyAlignment="1" applyProtection="1">
      <alignment horizontal="left" vertical="center"/>
    </xf>
    <xf numFmtId="0" fontId="42" fillId="0" borderId="62" xfId="0" applyFont="1" applyBorder="1" applyAlignment="1" applyProtection="1">
      <alignment horizontal="left" vertical="center"/>
    </xf>
    <xf numFmtId="0" fontId="42" fillId="0" borderId="63" xfId="0" applyFont="1" applyBorder="1" applyAlignment="1" applyProtection="1">
      <alignment horizontal="left" vertical="center"/>
    </xf>
    <xf numFmtId="38" fontId="50" fillId="0" borderId="5" xfId="1" applyFont="1" applyBorder="1" applyAlignment="1" applyProtection="1">
      <alignment horizontal="center" vertical="center"/>
    </xf>
    <xf numFmtId="38" fontId="50" fillId="0" borderId="6" xfId="1" applyFont="1" applyBorder="1" applyAlignment="1" applyProtection="1">
      <alignment horizontal="center" vertical="center"/>
    </xf>
    <xf numFmtId="38" fontId="50" fillId="0" borderId="7" xfId="1" applyFont="1" applyBorder="1" applyAlignment="1" applyProtection="1">
      <alignment horizontal="center" vertical="center"/>
    </xf>
    <xf numFmtId="0" fontId="50" fillId="0" borderId="8" xfId="0" applyFont="1" applyBorder="1" applyAlignment="1">
      <alignment horizontal="center" vertical="center"/>
    </xf>
    <xf numFmtId="0" fontId="50" fillId="0" borderId="9" xfId="0" applyFont="1" applyBorder="1" applyAlignment="1">
      <alignment horizontal="center" vertical="center"/>
    </xf>
    <xf numFmtId="0" fontId="50" fillId="0" borderId="10" xfId="0" applyFont="1" applyBorder="1" applyAlignment="1">
      <alignment horizontal="center" vertical="center"/>
    </xf>
    <xf numFmtId="0" fontId="50" fillId="0" borderId="13" xfId="0" applyFont="1" applyBorder="1" applyAlignment="1">
      <alignment horizontal="center" vertical="center"/>
    </xf>
    <xf numFmtId="0" fontId="50" fillId="0" borderId="0" xfId="0" applyFont="1" applyBorder="1" applyAlignment="1">
      <alignment horizontal="center" vertical="center"/>
    </xf>
    <xf numFmtId="0" fontId="50" fillId="0" borderId="98" xfId="0" applyFont="1" applyBorder="1" applyAlignment="1">
      <alignment horizontal="center"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xf numFmtId="0" fontId="50" fillId="0" borderId="4" xfId="0" applyFont="1" applyBorder="1" applyAlignment="1">
      <alignment horizontal="center" vertical="center"/>
    </xf>
    <xf numFmtId="49" fontId="55" fillId="0" borderId="1" xfId="0" applyNumberFormat="1" applyFont="1" applyBorder="1" applyAlignment="1">
      <alignment horizontal="center" vertical="top" shrinkToFit="1"/>
    </xf>
    <xf numFmtId="0" fontId="55" fillId="0" borderId="1" xfId="0" applyFont="1" applyBorder="1" applyAlignment="1">
      <alignment horizontal="center" vertical="center" shrinkToFit="1"/>
    </xf>
    <xf numFmtId="38" fontId="55" fillId="0" borderId="5" xfId="1" applyFont="1" applyBorder="1" applyAlignment="1" applyProtection="1">
      <alignment horizontal="center" vertical="center" wrapText="1"/>
    </xf>
    <xf numFmtId="38" fontId="55" fillId="0" borderId="6" xfId="1" applyFont="1" applyBorder="1" applyAlignment="1" applyProtection="1">
      <alignment horizontal="center" vertical="center" wrapText="1"/>
    </xf>
    <xf numFmtId="38" fontId="55" fillId="0" borderId="7" xfId="1" applyFont="1" applyBorder="1" applyAlignment="1" applyProtection="1">
      <alignment horizontal="center" vertical="center" wrapText="1"/>
    </xf>
    <xf numFmtId="176" fontId="42" fillId="0" borderId="5" xfId="0" applyNumberFormat="1" applyFont="1" applyBorder="1" applyAlignment="1">
      <alignment horizontal="right" vertical="center" shrinkToFit="1"/>
    </xf>
    <xf numFmtId="176" fontId="42" fillId="0" borderId="6" xfId="0" applyNumberFormat="1" applyFont="1" applyBorder="1" applyAlignment="1">
      <alignment horizontal="right" vertical="center" shrinkToFit="1"/>
    </xf>
    <xf numFmtId="176" fontId="42" fillId="0" borderId="7" xfId="0" applyNumberFormat="1" applyFont="1" applyBorder="1" applyAlignment="1">
      <alignment horizontal="right" vertical="center" shrinkToFit="1"/>
    </xf>
    <xf numFmtId="0" fontId="52" fillId="0" borderId="11" xfId="0" applyFont="1" applyBorder="1" applyAlignment="1">
      <alignment horizontal="center" vertical="center" shrinkToFit="1"/>
    </xf>
    <xf numFmtId="176" fontId="42" fillId="0" borderId="8" xfId="0" applyNumberFormat="1" applyFont="1" applyBorder="1" applyAlignment="1" applyProtection="1">
      <alignment horizontal="right" vertical="center" shrinkToFit="1"/>
      <protection locked="0"/>
    </xf>
    <xf numFmtId="176" fontId="42" fillId="0" borderId="9" xfId="0" applyNumberFormat="1" applyFont="1" applyBorder="1" applyAlignment="1" applyProtection="1">
      <alignment horizontal="right" vertical="center" shrinkToFit="1"/>
      <protection locked="0"/>
    </xf>
    <xf numFmtId="176" fontId="42" fillId="0" borderId="10" xfId="0" applyNumberFormat="1" applyFont="1" applyBorder="1" applyAlignment="1" applyProtection="1">
      <alignment horizontal="right" vertical="center" shrinkToFit="1"/>
      <protection locked="0"/>
    </xf>
    <xf numFmtId="0" fontId="42" fillId="0" borderId="8" xfId="0" applyFont="1" applyBorder="1" applyAlignment="1" applyProtection="1">
      <alignment horizontal="left" vertical="top" wrapText="1"/>
      <protection locked="0"/>
    </xf>
    <xf numFmtId="0" fontId="42" fillId="0" borderId="9" xfId="0" applyFont="1" applyBorder="1" applyAlignment="1" applyProtection="1">
      <alignment horizontal="left" vertical="top" wrapText="1"/>
      <protection locked="0"/>
    </xf>
    <xf numFmtId="0" fontId="42" fillId="0" borderId="13" xfId="0" applyFont="1" applyBorder="1" applyAlignment="1" applyProtection="1">
      <alignment horizontal="left" vertical="top" wrapText="1"/>
      <protection locked="0"/>
    </xf>
    <xf numFmtId="0" fontId="42" fillId="0" borderId="2" xfId="0" applyFont="1" applyBorder="1" applyAlignment="1" applyProtection="1">
      <alignment horizontal="left" vertical="top" wrapText="1"/>
      <protection locked="0"/>
    </xf>
    <xf numFmtId="0" fontId="42" fillId="0" borderId="3" xfId="0" applyFont="1" applyBorder="1" applyAlignment="1" applyProtection="1">
      <alignment horizontal="left" vertical="top" wrapText="1"/>
      <protection locked="0"/>
    </xf>
    <xf numFmtId="0" fontId="42" fillId="0" borderId="5" xfId="0" applyFont="1" applyBorder="1" applyAlignment="1" applyProtection="1">
      <alignment horizontal="center" vertical="center" wrapText="1"/>
    </xf>
    <xf numFmtId="0" fontId="42" fillId="0" borderId="6" xfId="0" applyFont="1" applyBorder="1" applyAlignment="1" applyProtection="1">
      <alignment horizontal="center" vertical="center" wrapText="1"/>
    </xf>
    <xf numFmtId="0" fontId="42" fillId="0" borderId="5"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0" fontId="42" fillId="0" borderId="7" xfId="0" applyFont="1" applyBorder="1" applyAlignment="1" applyProtection="1">
      <alignment horizontal="center" vertical="center" wrapText="1"/>
      <protection locked="0"/>
    </xf>
    <xf numFmtId="0" fontId="42" fillId="0" borderId="5" xfId="0" applyFont="1" applyBorder="1" applyAlignment="1" applyProtection="1">
      <alignment horizontal="left" vertical="center"/>
      <protection locked="0"/>
    </xf>
    <xf numFmtId="0" fontId="42" fillId="0" borderId="6" xfId="0" applyFont="1" applyBorder="1" applyAlignment="1" applyProtection="1">
      <alignment horizontal="left" vertical="center"/>
      <protection locked="0"/>
    </xf>
    <xf numFmtId="0" fontId="42" fillId="0" borderId="7" xfId="0" applyFont="1" applyBorder="1" applyAlignment="1" applyProtection="1">
      <alignment horizontal="left" vertical="center"/>
      <protection locked="0"/>
    </xf>
    <xf numFmtId="3" fontId="63" fillId="0" borderId="5" xfId="1" applyNumberFormat="1" applyFont="1" applyBorder="1" applyAlignment="1" applyProtection="1">
      <alignment vertical="center"/>
    </xf>
    <xf numFmtId="3" fontId="63" fillId="0" borderId="6" xfId="1" applyNumberFormat="1" applyFont="1" applyBorder="1" applyAlignment="1" applyProtection="1">
      <alignment vertical="center"/>
    </xf>
    <xf numFmtId="3" fontId="63" fillId="0" borderId="7" xfId="1" applyNumberFormat="1" applyFont="1" applyBorder="1" applyAlignment="1" applyProtection="1">
      <alignment vertical="center"/>
    </xf>
    <xf numFmtId="0" fontId="18" fillId="0" borderId="1" xfId="0" applyFont="1" applyBorder="1" applyAlignment="1" applyProtection="1">
      <alignment horizontal="center" vertical="top" wrapText="1"/>
    </xf>
    <xf numFmtId="12" fontId="18" fillId="0" borderId="1" xfId="0" applyNumberFormat="1" applyFont="1" applyBorder="1" applyAlignment="1" applyProtection="1">
      <alignment horizontal="center" vertical="top" wrapText="1"/>
    </xf>
    <xf numFmtId="0" fontId="56" fillId="0" borderId="0" xfId="2" applyFont="1" applyFill="1" applyAlignment="1" applyProtection="1">
      <alignment horizontal="right" vertical="center" wrapText="1"/>
    </xf>
    <xf numFmtId="0" fontId="19" fillId="0" borderId="0" xfId="2" applyFont="1" applyFill="1" applyAlignment="1" applyProtection="1">
      <alignment horizontal="center" vertical="center" wrapText="1"/>
    </xf>
    <xf numFmtId="0" fontId="18" fillId="0" borderId="38" xfId="2" applyFont="1" applyBorder="1" applyAlignment="1" applyProtection="1">
      <alignment horizontal="left" vertical="top" wrapText="1"/>
    </xf>
    <xf numFmtId="0" fontId="18" fillId="0" borderId="39" xfId="2" applyFont="1" applyBorder="1" applyAlignment="1" applyProtection="1">
      <alignment horizontal="left" vertical="top" wrapText="1"/>
    </xf>
    <xf numFmtId="0" fontId="18" fillId="0" borderId="40" xfId="2" applyFont="1" applyBorder="1" applyAlignment="1" applyProtection="1">
      <alignment horizontal="left" vertical="top" wrapText="1"/>
    </xf>
    <xf numFmtId="0" fontId="18" fillId="0" borderId="41" xfId="2" applyFont="1" applyBorder="1" applyAlignment="1" applyProtection="1">
      <alignment horizontal="left" vertical="top" wrapText="1"/>
    </xf>
    <xf numFmtId="0" fontId="18" fillId="0" borderId="42" xfId="2" applyFont="1" applyBorder="1" applyAlignment="1" applyProtection="1">
      <alignment horizontal="left" vertical="top" wrapText="1"/>
    </xf>
    <xf numFmtId="0" fontId="21" fillId="0" borderId="34" xfId="2" applyFont="1" applyFill="1" applyBorder="1" applyAlignment="1" applyProtection="1">
      <alignment horizontal="left" vertical="center" wrapText="1"/>
    </xf>
    <xf numFmtId="0" fontId="18" fillId="0" borderId="50" xfId="0" applyFont="1" applyBorder="1" applyAlignment="1" applyProtection="1">
      <alignment horizontal="left" vertical="top" wrapText="1"/>
    </xf>
    <xf numFmtId="0" fontId="18" fillId="0" borderId="51" xfId="0" applyFont="1" applyBorder="1" applyAlignment="1" applyProtection="1">
      <alignment horizontal="left" vertical="top" wrapText="1"/>
    </xf>
    <xf numFmtId="0" fontId="18" fillId="0" borderId="52" xfId="0" applyFont="1" applyBorder="1" applyAlignment="1" applyProtection="1">
      <alignment horizontal="left" vertical="top" wrapText="1"/>
    </xf>
    <xf numFmtId="0" fontId="18" fillId="0" borderId="109" xfId="0" applyFont="1" applyBorder="1" applyAlignment="1" applyProtection="1">
      <alignment horizontal="center" vertical="top" wrapText="1"/>
    </xf>
    <xf numFmtId="0" fontId="18" fillId="0" borderId="110" xfId="0" applyFont="1" applyBorder="1" applyAlignment="1" applyProtection="1">
      <alignment horizontal="center" vertical="top" wrapText="1"/>
    </xf>
    <xf numFmtId="0" fontId="18" fillId="0" borderId="111" xfId="0" applyFont="1" applyBorder="1" applyAlignment="1" applyProtection="1">
      <alignment horizontal="center" vertical="top" wrapText="1"/>
    </xf>
    <xf numFmtId="0" fontId="18" fillId="0" borderId="113" xfId="0" applyFont="1" applyBorder="1" applyAlignment="1" applyProtection="1">
      <alignment horizontal="center" vertical="top" wrapText="1"/>
    </xf>
    <xf numFmtId="0" fontId="18" fillId="0" borderId="114" xfId="0" applyFont="1" applyBorder="1" applyAlignment="1" applyProtection="1">
      <alignment horizontal="center" vertical="top" wrapText="1"/>
    </xf>
    <xf numFmtId="0" fontId="18" fillId="0" borderId="115" xfId="0" applyFont="1" applyBorder="1" applyAlignment="1" applyProtection="1">
      <alignment horizontal="center" vertical="top" wrapText="1"/>
    </xf>
    <xf numFmtId="0" fontId="18" fillId="0" borderId="112" xfId="0" applyFont="1" applyBorder="1" applyAlignment="1" applyProtection="1">
      <alignment horizontal="center" vertical="top" wrapText="1"/>
    </xf>
    <xf numFmtId="0" fontId="18" fillId="0" borderId="116" xfId="0" applyFont="1" applyBorder="1" applyAlignment="1" applyProtection="1">
      <alignment horizontal="center" vertical="top" wrapText="1"/>
    </xf>
    <xf numFmtId="0" fontId="18" fillId="0" borderId="107" xfId="2" applyFont="1" applyFill="1" applyBorder="1" applyAlignment="1" applyProtection="1">
      <alignment horizontal="center" vertical="center"/>
    </xf>
    <xf numFmtId="0" fontId="18" fillId="0" borderId="72" xfId="2" applyFont="1" applyFill="1" applyBorder="1" applyAlignment="1" applyProtection="1">
      <alignment horizontal="center" vertical="center"/>
    </xf>
    <xf numFmtId="0" fontId="18" fillId="0" borderId="73" xfId="2" applyFont="1" applyFill="1" applyBorder="1" applyAlignment="1" applyProtection="1">
      <alignment horizontal="center" vertical="center"/>
    </xf>
    <xf numFmtId="0" fontId="10" fillId="0" borderId="70" xfId="2" applyFont="1" applyFill="1" applyBorder="1" applyAlignment="1" applyProtection="1">
      <alignment horizontal="center" vertical="center" shrinkToFit="1"/>
    </xf>
    <xf numFmtId="0" fontId="10" fillId="0" borderId="71" xfId="2" applyFont="1" applyFill="1" applyBorder="1" applyAlignment="1" applyProtection="1">
      <alignment horizontal="center" vertical="center" shrinkToFit="1"/>
    </xf>
    <xf numFmtId="0" fontId="21" fillId="0" borderId="61" xfId="2" applyFont="1" applyBorder="1" applyAlignment="1" applyProtection="1">
      <alignment horizontal="left" vertical="center" wrapText="1"/>
    </xf>
    <xf numFmtId="0" fontId="21" fillId="0" borderId="62" xfId="2" applyFont="1" applyBorder="1" applyAlignment="1" applyProtection="1">
      <alignment horizontal="left" vertical="center" wrapText="1"/>
    </xf>
    <xf numFmtId="0" fontId="21" fillId="0" borderId="63" xfId="2" applyFont="1" applyBorder="1" applyAlignment="1" applyProtection="1">
      <alignment horizontal="left" vertical="center" wrapText="1"/>
    </xf>
    <xf numFmtId="0" fontId="18" fillId="0" borderId="65" xfId="2" applyFont="1" applyBorder="1" applyAlignment="1" applyProtection="1">
      <alignment horizontal="center" vertical="center" wrapText="1"/>
    </xf>
    <xf numFmtId="0" fontId="18" fillId="0" borderId="66" xfId="2" applyFont="1" applyBorder="1" applyAlignment="1" applyProtection="1">
      <alignment horizontal="center" vertical="center" wrapText="1"/>
    </xf>
    <xf numFmtId="0" fontId="18" fillId="0" borderId="15" xfId="2" applyFont="1" applyBorder="1" applyAlignment="1" applyProtection="1">
      <alignment horizontal="center" vertical="center" wrapText="1"/>
    </xf>
    <xf numFmtId="0" fontId="18" fillId="0" borderId="15" xfId="2" applyFont="1" applyBorder="1" applyAlignment="1" applyProtection="1">
      <alignment horizontal="center" vertical="center"/>
    </xf>
    <xf numFmtId="0" fontId="18" fillId="0" borderId="16" xfId="2" applyFont="1" applyBorder="1" applyAlignment="1" applyProtection="1">
      <alignment horizontal="center" vertical="center"/>
    </xf>
    <xf numFmtId="0" fontId="10" fillId="0" borderId="52" xfId="2" applyFont="1" applyFill="1" applyBorder="1" applyAlignment="1" applyProtection="1">
      <alignment horizontal="center" vertical="center" shrinkToFit="1"/>
    </xf>
    <xf numFmtId="0" fontId="10" fillId="0" borderId="68" xfId="2" applyFont="1" applyFill="1" applyBorder="1" applyAlignment="1" applyProtection="1">
      <alignment horizontal="center" vertical="center" shrinkToFit="1"/>
    </xf>
    <xf numFmtId="0" fontId="18" fillId="0" borderId="8" xfId="2" applyFont="1" applyFill="1" applyBorder="1" applyAlignment="1" applyProtection="1">
      <alignment horizontal="left" vertical="center"/>
    </xf>
    <xf numFmtId="0" fontId="18" fillId="0" borderId="9" xfId="2" applyFont="1" applyFill="1" applyBorder="1" applyAlignment="1" applyProtection="1">
      <alignment horizontal="left" vertical="center"/>
    </xf>
    <xf numFmtId="0" fontId="18" fillId="0" borderId="24" xfId="2" applyFont="1" applyFill="1" applyBorder="1" applyAlignment="1" applyProtection="1">
      <alignment horizontal="left" vertical="center"/>
    </xf>
    <xf numFmtId="0" fontId="18" fillId="0" borderId="13" xfId="2" applyFont="1" applyFill="1" applyBorder="1" applyAlignment="1" applyProtection="1">
      <alignment horizontal="left" vertical="center"/>
    </xf>
    <xf numFmtId="0" fontId="18" fillId="0" borderId="0" xfId="2" applyFont="1" applyFill="1" applyBorder="1" applyAlignment="1" applyProtection="1">
      <alignment horizontal="left" vertical="center"/>
    </xf>
    <xf numFmtId="0" fontId="18" fillId="0" borderId="26" xfId="2" applyFont="1" applyFill="1" applyBorder="1" applyAlignment="1" applyProtection="1">
      <alignment horizontal="left" vertical="center"/>
    </xf>
    <xf numFmtId="0" fontId="18" fillId="0" borderId="121" xfId="2" applyFont="1" applyFill="1" applyBorder="1" applyAlignment="1" applyProtection="1">
      <alignment horizontal="left" vertical="center"/>
    </xf>
    <xf numFmtId="0" fontId="18" fillId="0" borderId="75" xfId="2" applyFont="1" applyFill="1" applyBorder="1" applyAlignment="1" applyProtection="1">
      <alignment horizontal="left" vertical="center"/>
    </xf>
    <xf numFmtId="0" fontId="18" fillId="0" borderId="122" xfId="2" applyFont="1" applyFill="1" applyBorder="1" applyAlignment="1" applyProtection="1">
      <alignment horizontal="left" vertical="center"/>
    </xf>
    <xf numFmtId="0" fontId="18" fillId="0" borderId="125" xfId="2" applyFont="1" applyFill="1" applyBorder="1" applyAlignment="1" applyProtection="1">
      <alignment horizontal="center" vertical="center"/>
    </xf>
    <xf numFmtId="0" fontId="18" fillId="0" borderId="126" xfId="2" applyFont="1" applyFill="1" applyBorder="1" applyAlignment="1" applyProtection="1">
      <alignment horizontal="center" vertical="center"/>
    </xf>
    <xf numFmtId="0" fontId="18" fillId="0" borderId="123" xfId="2" applyFont="1" applyFill="1" applyBorder="1" applyAlignment="1" applyProtection="1">
      <alignment horizontal="center" vertical="center"/>
    </xf>
    <xf numFmtId="38" fontId="10" fillId="0" borderId="130" xfId="1" applyFont="1" applyFill="1" applyBorder="1" applyAlignment="1" applyProtection="1">
      <alignment horizontal="left" vertical="center" shrinkToFit="1"/>
    </xf>
    <xf numFmtId="38" fontId="10" fillId="0" borderId="131" xfId="1" applyFont="1" applyFill="1" applyBorder="1" applyAlignment="1" applyProtection="1">
      <alignment horizontal="left" vertical="center" shrinkToFit="1"/>
    </xf>
    <xf numFmtId="38" fontId="10" fillId="0" borderId="71" xfId="1" applyFont="1" applyFill="1" applyBorder="1" applyAlignment="1" applyProtection="1">
      <alignment horizontal="left" vertical="center" shrinkToFit="1"/>
    </xf>
    <xf numFmtId="0" fontId="18" fillId="0" borderId="37" xfId="2" applyFont="1" applyBorder="1" applyAlignment="1" applyProtection="1">
      <alignment horizontal="center" vertical="center" wrapText="1"/>
    </xf>
    <xf numFmtId="0" fontId="18" fillId="0" borderId="43" xfId="2" applyFont="1" applyBorder="1" applyAlignment="1" applyProtection="1">
      <alignment horizontal="center" vertical="center" wrapText="1"/>
    </xf>
    <xf numFmtId="0" fontId="18" fillId="0" borderId="99" xfId="2" applyFont="1" applyBorder="1" applyAlignment="1" applyProtection="1">
      <alignment horizontal="center" vertical="center" wrapText="1"/>
    </xf>
    <xf numFmtId="3" fontId="22" fillId="0" borderId="46" xfId="2" applyNumberFormat="1" applyFont="1" applyFill="1" applyBorder="1" applyAlignment="1" applyProtection="1">
      <alignment horizontal="right" vertical="center" wrapText="1"/>
    </xf>
    <xf numFmtId="0" fontId="22" fillId="0" borderId="47" xfId="2" applyFont="1" applyFill="1" applyBorder="1" applyAlignment="1" applyProtection="1">
      <alignment horizontal="right" vertical="center" wrapText="1"/>
    </xf>
    <xf numFmtId="0" fontId="22" fillId="0" borderId="48" xfId="2" applyFont="1" applyFill="1" applyBorder="1" applyAlignment="1" applyProtection="1">
      <alignment horizontal="right" vertical="center" wrapText="1"/>
    </xf>
    <xf numFmtId="0" fontId="18" fillId="0" borderId="50" xfId="2" applyFont="1" applyBorder="1" applyAlignment="1">
      <alignment horizontal="left" vertical="top" wrapText="1"/>
    </xf>
    <xf numFmtId="0" fontId="18" fillId="0" borderId="51" xfId="2" applyFont="1" applyBorder="1" applyAlignment="1">
      <alignment horizontal="left" vertical="top" wrapText="1"/>
    </xf>
    <xf numFmtId="0" fontId="18" fillId="0" borderId="50" xfId="2" applyFont="1" applyBorder="1" applyAlignment="1" applyProtection="1">
      <alignment horizontal="left" vertical="top" wrapText="1"/>
    </xf>
    <xf numFmtId="0" fontId="18" fillId="0" borderId="52" xfId="2" applyFont="1" applyBorder="1" applyAlignment="1" applyProtection="1">
      <alignment horizontal="left" vertical="top" wrapText="1"/>
    </xf>
    <xf numFmtId="0" fontId="18" fillId="0" borderId="53" xfId="2" applyFont="1" applyBorder="1" applyAlignment="1" applyProtection="1">
      <alignment horizontal="left" vertical="top" wrapText="1"/>
    </xf>
    <xf numFmtId="0" fontId="18" fillId="0" borderId="51" xfId="2" applyFont="1" applyBorder="1" applyAlignment="1" applyProtection="1">
      <alignment horizontal="left" vertical="top" wrapText="1"/>
    </xf>
    <xf numFmtId="0" fontId="18" fillId="0" borderId="54" xfId="2" applyFont="1" applyBorder="1" applyAlignment="1" applyProtection="1">
      <alignment horizontal="left" vertical="top" wrapText="1"/>
    </xf>
    <xf numFmtId="3" fontId="22" fillId="0" borderId="57" xfId="2" applyNumberFormat="1" applyFont="1" applyFill="1" applyBorder="1" applyAlignment="1" applyProtection="1">
      <alignment horizontal="right" vertical="center" wrapText="1"/>
    </xf>
    <xf numFmtId="0" fontId="22" fillId="0" borderId="58" xfId="2" applyFont="1" applyFill="1" applyBorder="1" applyAlignment="1" applyProtection="1">
      <alignment horizontal="right" vertical="center" wrapText="1"/>
    </xf>
    <xf numFmtId="0" fontId="22" fillId="0" borderId="59" xfId="2" applyFont="1" applyFill="1" applyBorder="1" applyAlignment="1" applyProtection="1">
      <alignment horizontal="right" vertical="center" wrapText="1"/>
    </xf>
    <xf numFmtId="0" fontId="18" fillId="0" borderId="77" xfId="2" applyFont="1" applyBorder="1" applyAlignment="1" applyProtection="1">
      <alignment horizontal="center" vertical="center"/>
    </xf>
    <xf numFmtId="0" fontId="18" fillId="0" borderId="78" xfId="2" applyFont="1" applyBorder="1" applyAlignment="1" applyProtection="1">
      <alignment horizontal="center" vertical="center"/>
    </xf>
    <xf numFmtId="0" fontId="18" fillId="0" borderId="79" xfId="2" applyFont="1" applyBorder="1" applyAlignment="1" applyProtection="1">
      <alignment horizontal="center" vertical="center"/>
    </xf>
    <xf numFmtId="0" fontId="10" fillId="0" borderId="81" xfId="2" applyNumberFormat="1" applyFont="1" applyBorder="1" applyAlignment="1" applyProtection="1">
      <alignment horizontal="left" vertical="center" wrapText="1"/>
    </xf>
    <xf numFmtId="0" fontId="10" fillId="0" borderId="82" xfId="2" applyNumberFormat="1" applyFont="1" applyBorder="1" applyAlignment="1" applyProtection="1">
      <alignment horizontal="left" vertical="center" wrapText="1"/>
    </xf>
    <xf numFmtId="0" fontId="10" fillId="0" borderId="83" xfId="2" applyNumberFormat="1" applyFont="1" applyBorder="1" applyAlignment="1" applyProtection="1">
      <alignment horizontal="left" vertical="center" wrapText="1"/>
    </xf>
    <xf numFmtId="0" fontId="10" fillId="0" borderId="121" xfId="2" applyFont="1" applyBorder="1" applyAlignment="1" applyProtection="1">
      <alignment horizontal="left" vertical="center" wrapText="1"/>
    </xf>
    <xf numFmtId="0" fontId="10" fillId="0" borderId="75" xfId="2" applyFont="1" applyBorder="1" applyAlignment="1" applyProtection="1">
      <alignment horizontal="left" vertical="center" wrapText="1"/>
    </xf>
    <xf numFmtId="0" fontId="10" fillId="0" borderId="122" xfId="2" applyFont="1" applyBorder="1" applyAlignment="1" applyProtection="1">
      <alignment horizontal="left" vertical="center" wrapText="1"/>
    </xf>
    <xf numFmtId="0" fontId="10" fillId="0" borderId="128" xfId="2" applyFont="1" applyFill="1" applyBorder="1" applyAlignment="1" applyProtection="1">
      <alignment horizontal="left" vertical="center"/>
    </xf>
    <xf numFmtId="0" fontId="10" fillId="0" borderId="78" xfId="2" applyFont="1" applyFill="1" applyBorder="1" applyAlignment="1" applyProtection="1">
      <alignment horizontal="left" vertical="center"/>
    </xf>
    <xf numFmtId="0" fontId="10" fillId="0" borderId="129" xfId="2" applyFont="1" applyFill="1" applyBorder="1" applyAlignment="1" applyProtection="1">
      <alignment horizontal="left" vertical="center"/>
    </xf>
    <xf numFmtId="0" fontId="18" fillId="0" borderId="33" xfId="2" applyFont="1" applyBorder="1" applyAlignment="1" applyProtection="1">
      <alignment horizontal="center" vertical="center"/>
    </xf>
    <xf numFmtId="0" fontId="18" fillId="0" borderId="34" xfId="2" applyFont="1" applyBorder="1" applyAlignment="1" applyProtection="1">
      <alignment horizontal="center" vertical="center"/>
    </xf>
    <xf numFmtId="0" fontId="18" fillId="0" borderId="124" xfId="2" applyFont="1" applyBorder="1" applyAlignment="1" applyProtection="1">
      <alignment horizontal="center" vertical="center"/>
    </xf>
    <xf numFmtId="0" fontId="18" fillId="0" borderId="106" xfId="2" applyFont="1" applyFill="1" applyBorder="1" applyAlignment="1" applyProtection="1">
      <alignment horizontal="center" vertical="center"/>
    </xf>
    <xf numFmtId="0" fontId="18" fillId="0" borderId="45" xfId="2" applyFont="1" applyFill="1" applyBorder="1" applyAlignment="1" applyProtection="1">
      <alignment horizontal="center" vertical="center"/>
    </xf>
    <xf numFmtId="0" fontId="18" fillId="0" borderId="105" xfId="2" applyFont="1" applyFill="1" applyBorder="1" applyAlignment="1" applyProtection="1">
      <alignment horizontal="center" vertical="center"/>
    </xf>
    <xf numFmtId="0" fontId="18" fillId="0" borderId="38" xfId="0" applyFont="1" applyBorder="1" applyAlignment="1" applyProtection="1">
      <alignment horizontal="left" vertical="top" wrapText="1"/>
    </xf>
    <xf numFmtId="0" fontId="18" fillId="0" borderId="39" xfId="0" applyFont="1" applyBorder="1" applyAlignment="1" applyProtection="1">
      <alignment horizontal="left" vertical="top" wrapText="1"/>
    </xf>
    <xf numFmtId="0" fontId="32" fillId="0" borderId="37" xfId="4" applyFont="1" applyBorder="1" applyAlignment="1" applyProtection="1">
      <alignment horizontal="center" vertical="center" wrapText="1"/>
      <protection locked="0"/>
    </xf>
    <xf numFmtId="0" fontId="32" fillId="0" borderId="43" xfId="4" applyFont="1" applyBorder="1" applyAlignment="1" applyProtection="1">
      <alignment horizontal="center" vertical="center" wrapText="1"/>
      <protection locked="0"/>
    </xf>
    <xf numFmtId="0" fontId="32" fillId="0" borderId="99" xfId="4" applyFont="1" applyBorder="1" applyAlignment="1" applyProtection="1">
      <alignment horizontal="center" vertical="center" wrapText="1"/>
      <protection locked="0"/>
    </xf>
    <xf numFmtId="0" fontId="32" fillId="5" borderId="61" xfId="4" applyFont="1" applyFill="1" applyBorder="1" applyAlignment="1" applyProtection="1">
      <alignment horizontal="left" vertical="center" shrinkToFit="1"/>
      <protection locked="0"/>
    </xf>
    <xf numFmtId="0" fontId="32" fillId="5" borderId="62" xfId="4" applyFont="1" applyFill="1" applyBorder="1" applyAlignment="1" applyProtection="1">
      <alignment horizontal="left" vertical="center" shrinkToFit="1"/>
      <protection locked="0"/>
    </xf>
    <xf numFmtId="0" fontId="32" fillId="5" borderId="108" xfId="4" applyFont="1" applyFill="1" applyBorder="1" applyAlignment="1" applyProtection="1">
      <alignment horizontal="left" vertical="center" shrinkToFit="1"/>
      <protection locked="0"/>
    </xf>
    <xf numFmtId="0" fontId="31" fillId="0" borderId="11" xfId="4" applyFont="1" applyBorder="1" applyAlignment="1" applyProtection="1">
      <alignment horizontal="center" vertical="center" wrapText="1"/>
      <protection locked="0"/>
    </xf>
    <xf numFmtId="0" fontId="31" fillId="0" borderId="84" xfId="4" applyFont="1" applyBorder="1" applyAlignment="1" applyProtection="1">
      <alignment horizontal="center" vertical="center" wrapText="1"/>
      <protection locked="0"/>
    </xf>
    <xf numFmtId="0" fontId="31" fillId="0" borderId="12" xfId="4" applyFont="1" applyBorder="1" applyAlignment="1" applyProtection="1">
      <alignment horizontal="center" vertical="center" wrapText="1"/>
      <protection locked="0"/>
    </xf>
    <xf numFmtId="0" fontId="14" fillId="0" borderId="11" xfId="4" applyFont="1" applyBorder="1" applyAlignment="1" applyProtection="1">
      <alignment horizontal="center" vertical="center" wrapText="1"/>
      <protection locked="0"/>
    </xf>
    <xf numFmtId="0" fontId="14" fillId="0" borderId="84" xfId="4" applyFont="1" applyBorder="1" applyAlignment="1" applyProtection="1">
      <alignment horizontal="center" vertical="center" wrapText="1"/>
      <protection locked="0"/>
    </xf>
    <xf numFmtId="0" fontId="14" fillId="0" borderId="12" xfId="4" applyFont="1" applyBorder="1" applyAlignment="1" applyProtection="1">
      <alignment horizontal="center" vertical="center" wrapText="1"/>
      <protection locked="0"/>
    </xf>
    <xf numFmtId="0" fontId="0" fillId="0" borderId="33" xfId="4" applyFont="1" applyBorder="1" applyAlignment="1" applyProtection="1">
      <alignment horizontal="center" vertical="center" shrinkToFit="1"/>
      <protection locked="0"/>
    </xf>
    <xf numFmtId="0" fontId="0" fillId="0" borderId="34" xfId="4" applyFont="1" applyBorder="1" applyAlignment="1" applyProtection="1">
      <alignment horizontal="center" vertical="center" shrinkToFit="1"/>
      <protection locked="0"/>
    </xf>
    <xf numFmtId="0" fontId="0" fillId="0" borderId="124" xfId="4" applyFont="1" applyBorder="1" applyAlignment="1" applyProtection="1">
      <alignment horizontal="center" vertical="center" shrinkToFit="1"/>
      <protection locked="0"/>
    </xf>
    <xf numFmtId="0" fontId="32" fillId="0" borderId="32" xfId="4" applyFont="1" applyBorder="1" applyAlignment="1" applyProtection="1">
      <alignment horizontal="left" vertical="center"/>
      <protection locked="0"/>
    </xf>
    <xf numFmtId="0" fontId="32" fillId="0" borderId="3" xfId="4" applyFont="1" applyBorder="1" applyAlignment="1" applyProtection="1">
      <alignment horizontal="left" vertical="center"/>
      <protection locked="0"/>
    </xf>
    <xf numFmtId="0" fontId="32" fillId="0" borderId="127" xfId="4" applyFont="1" applyBorder="1" applyAlignment="1" applyProtection="1">
      <alignment horizontal="left" vertical="center"/>
      <protection locked="0"/>
    </xf>
    <xf numFmtId="0" fontId="32" fillId="0" borderId="21" xfId="4" applyFont="1" applyBorder="1" applyAlignment="1" applyProtection="1">
      <alignment horizontal="left" vertical="center"/>
      <protection locked="0"/>
    </xf>
    <xf numFmtId="0" fontId="32" fillId="0" borderId="66" xfId="4" applyFont="1" applyBorder="1" applyAlignment="1" applyProtection="1">
      <alignment horizontal="left" vertical="center"/>
      <protection locked="0"/>
    </xf>
    <xf numFmtId="38" fontId="0" fillId="0" borderId="1" xfId="5" applyFont="1" applyBorder="1" applyAlignment="1" applyProtection="1">
      <alignment horizontal="left" vertical="center" shrinkToFit="1"/>
      <protection locked="0"/>
    </xf>
    <xf numFmtId="0" fontId="29" fillId="3" borderId="127" xfId="4" applyNumberFormat="1" applyFont="1" applyFill="1" applyBorder="1" applyAlignment="1" applyProtection="1">
      <alignment horizontal="center" vertical="center"/>
      <protection locked="0"/>
    </xf>
    <xf numFmtId="0" fontId="29" fillId="3" borderId="21" xfId="4" applyNumberFormat="1" applyFont="1" applyFill="1" applyBorder="1" applyAlignment="1" applyProtection="1">
      <alignment horizontal="center" vertical="center"/>
      <protection locked="0"/>
    </xf>
    <xf numFmtId="0" fontId="29" fillId="3" borderId="66" xfId="4" applyNumberFormat="1" applyFont="1" applyFill="1" applyBorder="1" applyAlignment="1" applyProtection="1">
      <alignment horizontal="center" vertical="center"/>
      <protection locked="0"/>
    </xf>
    <xf numFmtId="0" fontId="29" fillId="3" borderId="20" xfId="5" applyNumberFormat="1" applyFont="1" applyFill="1" applyBorder="1" applyAlignment="1" applyProtection="1">
      <alignment horizontal="center" vertical="center" shrinkToFit="1"/>
      <protection locked="0"/>
    </xf>
    <xf numFmtId="0" fontId="29" fillId="3" borderId="21" xfId="5" applyNumberFormat="1" applyFont="1" applyFill="1" applyBorder="1" applyAlignment="1" applyProtection="1">
      <alignment horizontal="center" vertical="center" shrinkToFit="1"/>
      <protection locked="0"/>
    </xf>
    <xf numFmtId="0" fontId="29" fillId="3" borderId="66" xfId="5" applyNumberFormat="1" applyFont="1" applyFill="1" applyBorder="1" applyAlignment="1" applyProtection="1">
      <alignment horizontal="center" vertical="center" shrinkToFit="1"/>
      <protection locked="0"/>
    </xf>
    <xf numFmtId="0" fontId="30" fillId="3" borderId="90" xfId="5" applyNumberFormat="1" applyFont="1" applyFill="1" applyBorder="1" applyAlignment="1" applyProtection="1">
      <alignment horizontal="center" vertical="center" wrapText="1" shrinkToFit="1"/>
      <protection locked="0"/>
    </xf>
    <xf numFmtId="0" fontId="30" fillId="3" borderId="84" xfId="5" applyNumberFormat="1" applyFont="1" applyFill="1" applyBorder="1" applyAlignment="1" applyProtection="1">
      <alignment horizontal="center" vertical="center" wrapText="1" shrinkToFit="1"/>
      <protection locked="0"/>
    </xf>
    <xf numFmtId="0" fontId="30" fillId="3" borderId="94" xfId="5" applyNumberFormat="1" applyFont="1" applyFill="1" applyBorder="1" applyAlignment="1" applyProtection="1">
      <alignment horizontal="center" vertical="center" wrapText="1" shrinkToFit="1"/>
      <protection locked="0"/>
    </xf>
    <xf numFmtId="0" fontId="30" fillId="3" borderId="132" xfId="5" applyNumberFormat="1" applyFont="1" applyFill="1" applyBorder="1" applyAlignment="1" applyProtection="1">
      <alignment horizontal="center" vertical="center" wrapText="1"/>
      <protection locked="0"/>
    </xf>
    <xf numFmtId="0" fontId="30" fillId="3" borderId="103" xfId="5" applyNumberFormat="1" applyFont="1" applyFill="1" applyBorder="1" applyAlignment="1" applyProtection="1">
      <alignment horizontal="center" vertical="center" wrapText="1"/>
      <protection locked="0"/>
    </xf>
    <xf numFmtId="0" fontId="30" fillId="3" borderId="136" xfId="5" applyNumberFormat="1" applyFont="1" applyFill="1" applyBorder="1" applyAlignment="1" applyProtection="1">
      <alignment horizontal="center" vertical="center" wrapText="1"/>
      <protection locked="0"/>
    </xf>
    <xf numFmtId="0" fontId="15" fillId="3" borderId="11" xfId="4" applyNumberFormat="1" applyFont="1" applyFill="1" applyBorder="1" applyAlignment="1" applyProtection="1">
      <alignment horizontal="center" vertical="center" wrapText="1"/>
      <protection locked="0"/>
    </xf>
    <xf numFmtId="0" fontId="15" fillId="3" borderId="94" xfId="4" applyNumberFormat="1" applyFont="1" applyFill="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wrapText="1"/>
      <protection locked="0"/>
    </xf>
    <xf numFmtId="0" fontId="15" fillId="3" borderId="94" xfId="5" applyNumberFormat="1" applyFont="1" applyFill="1" applyBorder="1" applyAlignment="1" applyProtection="1">
      <alignment horizontal="center" vertical="center" wrapText="1"/>
      <protection locked="0"/>
    </xf>
    <xf numFmtId="49" fontId="15" fillId="3" borderId="11" xfId="4" applyNumberFormat="1" applyFont="1" applyFill="1" applyBorder="1" applyAlignment="1" applyProtection="1">
      <alignment horizontal="center" vertical="center" wrapText="1"/>
      <protection locked="0"/>
    </xf>
    <xf numFmtId="49" fontId="15" fillId="3" borderId="94" xfId="4" applyNumberFormat="1" applyFont="1" applyFill="1" applyBorder="1" applyAlignment="1" applyProtection="1">
      <alignment horizontal="center" vertical="center" wrapText="1"/>
      <protection locked="0"/>
    </xf>
    <xf numFmtId="0" fontId="29" fillId="3" borderId="5" xfId="5" applyNumberFormat="1" applyFont="1" applyFill="1" applyBorder="1" applyAlignment="1" applyProtection="1">
      <alignment horizontal="center" vertical="center" shrinkToFit="1"/>
      <protection locked="0"/>
    </xf>
    <xf numFmtId="0" fontId="29" fillId="3" borderId="6" xfId="5" applyNumberFormat="1" applyFont="1" applyFill="1" applyBorder="1" applyAlignment="1" applyProtection="1">
      <alignment horizontal="center" vertical="center" shrinkToFit="1"/>
      <protection locked="0"/>
    </xf>
    <xf numFmtId="0" fontId="29" fillId="3" borderId="7" xfId="5" applyNumberFormat="1" applyFont="1" applyFill="1" applyBorder="1" applyAlignment="1" applyProtection="1">
      <alignment horizontal="center" vertical="center" shrinkToFit="1"/>
      <protection locked="0"/>
    </xf>
    <xf numFmtId="38" fontId="64" fillId="0" borderId="9" xfId="5" applyFont="1" applyBorder="1" applyAlignment="1" applyProtection="1">
      <alignment horizontal="left" vertical="center" shrinkToFit="1"/>
      <protection locked="0"/>
    </xf>
    <xf numFmtId="0" fontId="15" fillId="3" borderId="11" xfId="5" applyNumberFormat="1" applyFont="1" applyFill="1" applyBorder="1" applyAlignment="1" applyProtection="1">
      <alignment horizontal="center" vertical="center" wrapText="1" shrinkToFit="1"/>
      <protection locked="0"/>
    </xf>
    <xf numFmtId="0" fontId="15" fillId="3" borderId="94" xfId="5" applyNumberFormat="1" applyFont="1" applyFill="1" applyBorder="1" applyAlignment="1" applyProtection="1">
      <alignment horizontal="center" vertical="center" wrapText="1" shrinkToFit="1"/>
      <protection locked="0"/>
    </xf>
    <xf numFmtId="0" fontId="29" fillId="3" borderId="29" xfId="4" applyNumberFormat="1" applyFont="1" applyFill="1" applyBorder="1" applyAlignment="1" applyProtection="1">
      <alignment horizontal="center" vertical="center"/>
      <protection locked="0"/>
    </xf>
    <xf numFmtId="0" fontId="29" fillId="3" borderId="43" xfId="4" applyNumberFormat="1" applyFont="1" applyFill="1" applyBorder="1" applyAlignment="1" applyProtection="1">
      <alignment horizontal="center" vertical="center"/>
      <protection locked="0"/>
    </xf>
    <xf numFmtId="0" fontId="29" fillId="3" borderId="99" xfId="4" applyNumberFormat="1" applyFont="1" applyFill="1" applyBorder="1" applyAlignment="1" applyProtection="1">
      <alignment horizontal="center" vertical="center"/>
      <protection locked="0"/>
    </xf>
    <xf numFmtId="0" fontId="29" fillId="3" borderId="11" xfId="4" applyNumberFormat="1" applyFont="1" applyFill="1" applyBorder="1" applyAlignment="1" applyProtection="1">
      <alignment horizontal="center" vertical="center"/>
      <protection locked="0"/>
    </xf>
    <xf numFmtId="0" fontId="29" fillId="3" borderId="84" xfId="4" applyNumberFormat="1" applyFont="1" applyFill="1" applyBorder="1" applyAlignment="1" applyProtection="1">
      <alignment horizontal="center" vertical="center"/>
      <protection locked="0"/>
    </xf>
    <xf numFmtId="0" fontId="29" fillId="3" borderId="94" xfId="4" applyNumberFormat="1" applyFont="1" applyFill="1" applyBorder="1" applyAlignment="1" applyProtection="1">
      <alignment horizontal="center" vertical="center"/>
      <protection locked="0"/>
    </xf>
    <xf numFmtId="0" fontId="29" fillId="3" borderId="5" xfId="4" applyNumberFormat="1" applyFont="1" applyFill="1" applyBorder="1" applyAlignment="1" applyProtection="1">
      <alignment horizontal="center" vertical="center"/>
      <protection locked="0"/>
    </xf>
    <xf numFmtId="0" fontId="29" fillId="3" borderId="6" xfId="4" applyNumberFormat="1" applyFont="1" applyFill="1" applyBorder="1" applyAlignment="1" applyProtection="1">
      <alignment horizontal="center" vertical="center"/>
      <protection locked="0"/>
    </xf>
    <xf numFmtId="0" fontId="29" fillId="3" borderId="7" xfId="4" applyNumberFormat="1" applyFont="1" applyFill="1" applyBorder="1" applyAlignment="1" applyProtection="1">
      <alignment horizontal="center" vertical="center"/>
      <protection locked="0"/>
    </xf>
    <xf numFmtId="0" fontId="15" fillId="3" borderId="84" xfId="5" applyNumberFormat="1" applyFont="1" applyFill="1" applyBorder="1" applyAlignment="1" applyProtection="1">
      <alignment horizontal="center" vertical="center" wrapText="1" shrinkToFit="1"/>
      <protection locked="0"/>
    </xf>
    <xf numFmtId="0" fontId="15" fillId="3" borderId="94" xfId="4" applyNumberFormat="1" applyFont="1" applyFill="1" applyBorder="1" applyAlignment="1" applyProtection="1">
      <alignment horizontal="center" vertical="center"/>
      <protection locked="0"/>
    </xf>
    <xf numFmtId="0" fontId="31" fillId="0" borderId="10" xfId="4" applyFont="1" applyBorder="1" applyAlignment="1" applyProtection="1">
      <alignment horizontal="center" vertical="center" wrapText="1"/>
      <protection locked="0"/>
    </xf>
    <xf numFmtId="0" fontId="31" fillId="0" borderId="98" xfId="4" applyFont="1" applyBorder="1" applyAlignment="1" applyProtection="1">
      <alignment horizontal="center" vertical="center" wrapText="1"/>
      <protection locked="0"/>
    </xf>
    <xf numFmtId="0" fontId="31" fillId="0" borderId="4" xfId="4" applyFont="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shrinkToFit="1"/>
      <protection locked="0"/>
    </xf>
    <xf numFmtId="0" fontId="15" fillId="3" borderId="94" xfId="5" applyNumberFormat="1" applyFont="1" applyFill="1" applyBorder="1" applyAlignment="1" applyProtection="1">
      <alignment horizontal="center" vertical="center" shrinkToFit="1"/>
      <protection locked="0"/>
    </xf>
    <xf numFmtId="0" fontId="18" fillId="0" borderId="54" xfId="2" applyFont="1" applyBorder="1" applyAlignment="1">
      <alignment horizontal="left" vertical="top" wrapText="1"/>
    </xf>
    <xf numFmtId="0" fontId="39" fillId="0" borderId="5" xfId="18" applyFont="1" applyBorder="1" applyAlignment="1" applyProtection="1">
      <alignment horizontal="left" vertical="center"/>
      <protection locked="0"/>
    </xf>
    <xf numFmtId="0" fontId="36" fillId="0" borderId="6" xfId="18" applyFont="1" applyBorder="1" applyAlignment="1" applyProtection="1">
      <alignment horizontal="left" vertical="center"/>
      <protection locked="0"/>
    </xf>
    <xf numFmtId="0" fontId="36" fillId="0" borderId="7" xfId="18" applyFont="1" applyBorder="1" applyAlignment="1" applyProtection="1">
      <alignment horizontal="left" vertical="center"/>
      <protection locked="0"/>
    </xf>
    <xf numFmtId="0" fontId="32" fillId="0" borderId="90" xfId="18" applyFont="1" applyBorder="1" applyAlignment="1">
      <alignment horizontal="center" vertical="center" wrapText="1"/>
    </xf>
    <xf numFmtId="0" fontId="32" fillId="0" borderId="84" xfId="18" applyFont="1" applyBorder="1" applyAlignment="1">
      <alignment horizontal="center" vertical="center" wrapText="1"/>
    </xf>
    <xf numFmtId="0" fontId="32" fillId="0" borderId="94" xfId="18" applyFont="1" applyBorder="1" applyAlignment="1">
      <alignment horizontal="center" vertical="center" wrapText="1"/>
    </xf>
    <xf numFmtId="0" fontId="39" fillId="5" borderId="61" xfId="18" applyFont="1" applyFill="1" applyBorder="1" applyAlignment="1" applyProtection="1">
      <alignment horizontal="left" vertical="center" shrinkToFit="1"/>
      <protection locked="0"/>
    </xf>
    <xf numFmtId="0" fontId="36" fillId="5" borderId="62" xfId="18" applyFont="1" applyFill="1" applyBorder="1" applyAlignment="1" applyProtection="1">
      <alignment horizontal="left" vertical="center" shrinkToFit="1"/>
      <protection locked="0"/>
    </xf>
    <xf numFmtId="0" fontId="36" fillId="5" borderId="108" xfId="18" applyFont="1" applyFill="1" applyBorder="1" applyAlignment="1" applyProtection="1">
      <alignment horizontal="left" vertical="center" shrinkToFit="1"/>
      <protection locked="0"/>
    </xf>
    <xf numFmtId="0" fontId="39" fillId="0" borderId="20" xfId="18" applyFont="1" applyBorder="1" applyAlignment="1" applyProtection="1">
      <alignment horizontal="left" vertical="center"/>
      <protection locked="0"/>
    </xf>
    <xf numFmtId="0" fontId="39" fillId="0" borderId="21" xfId="18" applyFont="1" applyBorder="1" applyAlignment="1" applyProtection="1">
      <alignment horizontal="left" vertical="center"/>
      <protection locked="0"/>
    </xf>
    <xf numFmtId="0" fontId="39" fillId="0" borderId="66" xfId="18" applyFont="1" applyBorder="1" applyAlignment="1" applyProtection="1">
      <alignment horizontal="left" vertical="center"/>
      <protection locked="0"/>
    </xf>
    <xf numFmtId="0" fontId="41" fillId="0" borderId="2" xfId="18" applyFont="1" applyBorder="1" applyAlignment="1" applyProtection="1">
      <alignment horizontal="center" vertical="center" shrinkToFit="1"/>
      <protection locked="0"/>
    </xf>
    <xf numFmtId="0" fontId="41" fillId="0" borderId="3" xfId="18" applyFont="1" applyBorder="1" applyAlignment="1" applyProtection="1">
      <alignment horizontal="center" vertical="center" shrinkToFit="1"/>
      <protection locked="0"/>
    </xf>
    <xf numFmtId="0" fontId="41" fillId="0" borderId="4" xfId="18" applyFont="1" applyBorder="1" applyAlignment="1" applyProtection="1">
      <alignment horizontal="center" vertical="center" shrinkToFit="1"/>
      <protection locked="0"/>
    </xf>
    <xf numFmtId="0" fontId="31" fillId="0" borderId="11" xfId="18" applyFont="1" applyBorder="1" applyAlignment="1">
      <alignment horizontal="center" vertical="center" wrapText="1"/>
    </xf>
    <xf numFmtId="0" fontId="31" fillId="0" borderId="84" xfId="18" applyFont="1" applyBorder="1" applyAlignment="1">
      <alignment horizontal="center" vertical="center" wrapText="1"/>
    </xf>
    <xf numFmtId="0" fontId="31" fillId="0" borderId="12" xfId="18" applyFont="1" applyBorder="1" applyAlignment="1">
      <alignment horizontal="center" vertical="center" wrapText="1"/>
    </xf>
    <xf numFmtId="0" fontId="14" fillId="0" borderId="11" xfId="18" applyFont="1" applyBorder="1" applyAlignment="1">
      <alignment horizontal="center" vertical="center" wrapText="1"/>
    </xf>
    <xf numFmtId="0" fontId="14" fillId="0" borderId="84" xfId="18" applyFont="1" applyBorder="1" applyAlignment="1">
      <alignment horizontal="center" vertical="center" wrapText="1"/>
    </xf>
    <xf numFmtId="0" fontId="14" fillId="0" borderId="12" xfId="18" applyFont="1" applyBorder="1" applyAlignment="1">
      <alignment horizontal="center" vertical="center" wrapText="1"/>
    </xf>
    <xf numFmtId="0" fontId="29" fillId="3" borderId="11" xfId="18" applyFont="1" applyFill="1" applyBorder="1" applyAlignment="1">
      <alignment horizontal="center" vertical="center"/>
    </xf>
    <xf numFmtId="0" fontId="29" fillId="3" borderId="84" xfId="18" applyFont="1" applyFill="1" applyBorder="1" applyAlignment="1">
      <alignment horizontal="center" vertical="center"/>
    </xf>
    <xf numFmtId="0" fontId="29" fillId="3" borderId="12" xfId="18" applyFont="1" applyFill="1" applyBorder="1" applyAlignment="1">
      <alignment horizontal="center" vertical="center"/>
    </xf>
    <xf numFmtId="0" fontId="29" fillId="3" borderId="5" xfId="18" applyFont="1" applyFill="1" applyBorder="1" applyAlignment="1">
      <alignment horizontal="center" vertical="center"/>
    </xf>
    <xf numFmtId="0" fontId="29" fillId="3" borderId="6" xfId="18" applyFont="1" applyFill="1" applyBorder="1" applyAlignment="1">
      <alignment horizontal="center" vertical="center"/>
    </xf>
    <xf numFmtId="0" fontId="29" fillId="3" borderId="7" xfId="18" applyFont="1" applyFill="1" applyBorder="1" applyAlignment="1">
      <alignment horizontal="center" vertical="center"/>
    </xf>
    <xf numFmtId="0" fontId="29" fillId="3" borderId="5" xfId="19" applyNumberFormat="1" applyFont="1" applyFill="1" applyBorder="1" applyAlignment="1">
      <alignment horizontal="center" vertical="center" shrinkToFit="1"/>
    </xf>
    <xf numFmtId="0" fontId="29" fillId="3" borderId="6" xfId="19" applyNumberFormat="1" applyFont="1" applyFill="1" applyBorder="1" applyAlignment="1">
      <alignment horizontal="center" vertical="center" shrinkToFit="1"/>
    </xf>
    <xf numFmtId="0" fontId="29" fillId="3" borderId="7" xfId="19" applyNumberFormat="1" applyFont="1" applyFill="1" applyBorder="1" applyAlignment="1">
      <alignment horizontal="center" vertical="center" shrinkToFit="1"/>
    </xf>
    <xf numFmtId="0" fontId="15" fillId="3" borderId="11" xfId="19" applyNumberFormat="1" applyFont="1" applyFill="1" applyBorder="1" applyAlignment="1">
      <alignment horizontal="center" vertical="center" wrapText="1" shrinkToFit="1"/>
    </xf>
    <xf numFmtId="0" fontId="15" fillId="3" borderId="84" xfId="19" applyNumberFormat="1" applyFont="1" applyFill="1" applyBorder="1" applyAlignment="1">
      <alignment horizontal="center" vertical="center" wrapText="1" shrinkToFit="1"/>
    </xf>
    <xf numFmtId="0" fontId="15" fillId="3" borderId="12" xfId="19" applyNumberFormat="1" applyFont="1" applyFill="1" applyBorder="1" applyAlignment="1">
      <alignment horizontal="center" vertical="center" wrapText="1" shrinkToFit="1"/>
    </xf>
    <xf numFmtId="0" fontId="15" fillId="3" borderId="11" xfId="18" applyFont="1" applyFill="1" applyBorder="1" applyAlignment="1">
      <alignment horizontal="center" vertical="center" wrapText="1"/>
    </xf>
    <xf numFmtId="0" fontId="15" fillId="3" borderId="12" xfId="18" applyFont="1" applyFill="1" applyBorder="1" applyAlignment="1">
      <alignment horizontal="center" vertical="center"/>
    </xf>
    <xf numFmtId="0" fontId="31" fillId="0" borderId="10" xfId="18" applyFont="1" applyBorder="1" applyAlignment="1">
      <alignment horizontal="center" vertical="center" wrapText="1"/>
    </xf>
    <xf numFmtId="0" fontId="31" fillId="0" borderId="98" xfId="18" applyFont="1" applyBorder="1" applyAlignment="1">
      <alignment horizontal="center" vertical="center" wrapText="1"/>
    </xf>
    <xf numFmtId="0" fontId="31" fillId="0" borderId="4" xfId="18" applyFont="1" applyBorder="1" applyAlignment="1">
      <alignment horizontal="center" vertical="center" wrapText="1"/>
    </xf>
    <xf numFmtId="0" fontId="15" fillId="3" borderId="11" xfId="19" applyNumberFormat="1" applyFont="1" applyFill="1" applyBorder="1" applyAlignment="1">
      <alignment horizontal="center" vertical="center" shrinkToFit="1"/>
    </xf>
    <xf numFmtId="0" fontId="15" fillId="3" borderId="12" xfId="19" applyNumberFormat="1" applyFont="1" applyFill="1" applyBorder="1" applyAlignment="1">
      <alignment horizontal="center" vertical="center" shrinkToFit="1"/>
    </xf>
    <xf numFmtId="38" fontId="0" fillId="0" borderId="1" xfId="19" applyFont="1" applyBorder="1" applyAlignment="1">
      <alignment horizontal="left" vertical="center" shrinkToFit="1"/>
    </xf>
    <xf numFmtId="0" fontId="30" fillId="3" borderId="11" xfId="19" applyNumberFormat="1" applyFont="1" applyFill="1" applyBorder="1" applyAlignment="1">
      <alignment horizontal="center" vertical="center" wrapText="1" shrinkToFit="1"/>
    </xf>
    <xf numFmtId="0" fontId="30" fillId="3" borderId="84" xfId="19" applyNumberFormat="1" applyFont="1" applyFill="1" applyBorder="1" applyAlignment="1">
      <alignment horizontal="center" vertical="center" wrapText="1" shrinkToFit="1"/>
    </xf>
    <xf numFmtId="0" fontId="30" fillId="3" borderId="12" xfId="19" applyNumberFormat="1" applyFont="1" applyFill="1" applyBorder="1" applyAlignment="1">
      <alignment horizontal="center" vertical="center" wrapText="1" shrinkToFit="1"/>
    </xf>
    <xf numFmtId="0" fontId="30" fillId="3" borderId="1" xfId="19" applyNumberFormat="1" applyFont="1" applyFill="1" applyBorder="1" applyAlignment="1">
      <alignment horizontal="center" vertical="center" wrapText="1"/>
    </xf>
    <xf numFmtId="0" fontId="15" fillId="3" borderId="12" xfId="18" applyFont="1" applyFill="1" applyBorder="1" applyAlignment="1">
      <alignment horizontal="center" vertical="center" wrapText="1"/>
    </xf>
    <xf numFmtId="0" fontId="15" fillId="3" borderId="11" xfId="19" applyNumberFormat="1" applyFont="1" applyFill="1" applyBorder="1" applyAlignment="1">
      <alignment horizontal="center" vertical="center" wrapText="1"/>
    </xf>
    <xf numFmtId="0" fontId="15" fillId="3" borderId="84" xfId="19" applyNumberFormat="1" applyFont="1" applyFill="1" applyBorder="1" applyAlignment="1">
      <alignment horizontal="center" vertical="center" wrapText="1"/>
    </xf>
  </cellXfs>
  <cellStyles count="21">
    <cellStyle name="ハイパーリンク" xfId="7" builtinId="8"/>
    <cellStyle name="ハイパーリンク 2" xfId="12"/>
    <cellStyle name="桁区切り" xfId="1" builtinId="6"/>
    <cellStyle name="桁区切り 2" xfId="5"/>
    <cellStyle name="桁区切り 2 2" xfId="13"/>
    <cellStyle name="桁区切り 2 2 2" xfId="16"/>
    <cellStyle name="桁区切り 2 2 2 2" xfId="20"/>
    <cellStyle name="桁区切り 2 3" xfId="15"/>
    <cellStyle name="桁区切り 2 3 2" xfId="19"/>
    <cellStyle name="桁区切り 3" xfId="6"/>
    <cellStyle name="桁区切り 4" xfId="9"/>
    <cellStyle name="桁区切り 5" xfId="11"/>
    <cellStyle name="標準" xfId="0" builtinId="0"/>
    <cellStyle name="標準 2" xfId="2"/>
    <cellStyle name="標準 2 2" xfId="8"/>
    <cellStyle name="標準 3" xfId="3"/>
    <cellStyle name="標準 3 2" xfId="4"/>
    <cellStyle name="標準 3 2 2" xfId="14"/>
    <cellStyle name="標準 3 2 2 2" xfId="18"/>
    <cellStyle name="標準 4" xfId="10"/>
    <cellStyle name="標準 5" xfId="17"/>
  </cellStyles>
  <dxfs count="6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194</xdr:row>
          <xdr:rowOff>57150</xdr:rowOff>
        </xdr:from>
        <xdr:to>
          <xdr:col>5</xdr:col>
          <xdr:colOff>19050</xdr:colOff>
          <xdr:row>194</xdr:row>
          <xdr:rowOff>190500</xdr:rowOff>
        </xdr:to>
        <xdr:sp macro="" textlink="">
          <xdr:nvSpPr>
            <xdr:cNvPr id="6145" name="CheckBox7"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195</xdr:row>
          <xdr:rowOff>47625</xdr:rowOff>
        </xdr:from>
        <xdr:to>
          <xdr:col>5</xdr:col>
          <xdr:colOff>19050</xdr:colOff>
          <xdr:row>195</xdr:row>
          <xdr:rowOff>180975</xdr:rowOff>
        </xdr:to>
        <xdr:sp macro="" textlink="">
          <xdr:nvSpPr>
            <xdr:cNvPr id="6146" name="CheckBox8"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201</xdr:row>
          <xdr:rowOff>57150</xdr:rowOff>
        </xdr:from>
        <xdr:to>
          <xdr:col>5</xdr:col>
          <xdr:colOff>38100</xdr:colOff>
          <xdr:row>201</xdr:row>
          <xdr:rowOff>190500</xdr:rowOff>
        </xdr:to>
        <xdr:sp macro="" textlink="">
          <xdr:nvSpPr>
            <xdr:cNvPr id="6147" name="CheckBox9"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202</xdr:row>
          <xdr:rowOff>57150</xdr:rowOff>
        </xdr:from>
        <xdr:to>
          <xdr:col>5</xdr:col>
          <xdr:colOff>38100</xdr:colOff>
          <xdr:row>202</xdr:row>
          <xdr:rowOff>190500</xdr:rowOff>
        </xdr:to>
        <xdr:sp macro="" textlink="">
          <xdr:nvSpPr>
            <xdr:cNvPr id="6148" name="CheckBox10"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57150</xdr:rowOff>
        </xdr:from>
        <xdr:to>
          <xdr:col>6</xdr:col>
          <xdr:colOff>38100</xdr:colOff>
          <xdr:row>112</xdr:row>
          <xdr:rowOff>190500</xdr:rowOff>
        </xdr:to>
        <xdr:sp macro="" textlink="">
          <xdr:nvSpPr>
            <xdr:cNvPr id="6181" name="CheckBox3"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113</xdr:row>
          <xdr:rowOff>57150</xdr:rowOff>
        </xdr:from>
        <xdr:to>
          <xdr:col>6</xdr:col>
          <xdr:colOff>38100</xdr:colOff>
          <xdr:row>113</xdr:row>
          <xdr:rowOff>190500</xdr:rowOff>
        </xdr:to>
        <xdr:sp macro="" textlink="">
          <xdr:nvSpPr>
            <xdr:cNvPr id="6182" name="CheckBox4"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119</xdr:row>
          <xdr:rowOff>47625</xdr:rowOff>
        </xdr:from>
        <xdr:to>
          <xdr:col>6</xdr:col>
          <xdr:colOff>38100</xdr:colOff>
          <xdr:row>119</xdr:row>
          <xdr:rowOff>180975</xdr:rowOff>
        </xdr:to>
        <xdr:sp macro="" textlink="">
          <xdr:nvSpPr>
            <xdr:cNvPr id="6183" name="CheckBox5"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120</xdr:row>
          <xdr:rowOff>57150</xdr:rowOff>
        </xdr:from>
        <xdr:to>
          <xdr:col>6</xdr:col>
          <xdr:colOff>47625</xdr:colOff>
          <xdr:row>120</xdr:row>
          <xdr:rowOff>190500</xdr:rowOff>
        </xdr:to>
        <xdr:sp macro="" textlink="">
          <xdr:nvSpPr>
            <xdr:cNvPr id="6184" name="CheckBox6"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51858</xdr:colOff>
      <xdr:row>152</xdr:row>
      <xdr:rowOff>57529</xdr:rowOff>
    </xdr:from>
    <xdr:to>
      <xdr:col>87</xdr:col>
      <xdr:colOff>61383</xdr:colOff>
      <xdr:row>155</xdr:row>
      <xdr:rowOff>200025</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424208" y="33347404"/>
          <a:ext cx="5743575" cy="79972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p>
      </xdr:txBody>
    </xdr:sp>
    <xdr:clientData/>
  </xdr:twoCellAnchor>
  <xdr:twoCellAnchor>
    <xdr:from>
      <xdr:col>79</xdr:col>
      <xdr:colOff>19050</xdr:colOff>
      <xdr:row>193</xdr:row>
      <xdr:rowOff>19050</xdr:rowOff>
    </xdr:from>
    <xdr:to>
      <xdr:col>86</xdr:col>
      <xdr:colOff>649432</xdr:colOff>
      <xdr:row>195</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198</xdr:row>
      <xdr:rowOff>228599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438159" y="52105213"/>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　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208</xdr:row>
      <xdr:rowOff>76201</xdr:rowOff>
    </xdr:from>
    <xdr:to>
      <xdr:col>86</xdr:col>
      <xdr:colOff>628650</xdr:colOff>
      <xdr:row>211</xdr:row>
      <xdr:rowOff>9526</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91399" y="46643926"/>
          <a:ext cx="5657851" cy="723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0</xdr:colOff>
      <xdr:row>2</xdr:row>
      <xdr:rowOff>209550</xdr:rowOff>
    </xdr:from>
    <xdr:to>
      <xdr:col>87</xdr:col>
      <xdr:colOff>0</xdr:colOff>
      <xdr:row>4</xdr:row>
      <xdr:rowOff>276225</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7524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「事業名」は、「○○○設備</a:t>
          </a:r>
          <a:r>
            <a:rPr kumimoji="1" lang="ja-JP" altLang="en-US" sz="1050" b="1" u="sng">
              <a:solidFill>
                <a:srgbClr val="FF0000"/>
              </a:solidFill>
            </a:rPr>
            <a:t>整備事業</a:t>
          </a:r>
          <a:r>
            <a:rPr kumimoji="1" lang="ja-JP" altLang="en-US" sz="1050">
              <a:solidFill>
                <a:srgbClr val="FF0000"/>
              </a:solidFill>
            </a:rPr>
            <a:t>」又は「△△△設備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438150</xdr:rowOff>
    </xdr:from>
    <xdr:to>
      <xdr:col>86</xdr:col>
      <xdr:colOff>676275</xdr:colOff>
      <xdr:row>11</xdr:row>
      <xdr:rowOff>123826</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619250"/>
          <a:ext cx="5743575" cy="1762126"/>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＊「事業実施の団体」は、当協会から通知する際の相手先となりますので、団体名、代表者の役職名及び氏名を正確に記載してください。共同事業者がいるときは代表事業者を記載してください。</a:t>
          </a:r>
          <a:endParaRPr kumimoji="1" lang="en-US" altLang="ja-JP" sz="1050">
            <a:solidFill>
              <a:srgbClr val="FF0000"/>
            </a:solidFill>
          </a:endParaRPr>
        </a:p>
        <a:p>
          <a:r>
            <a:rPr kumimoji="1" lang="ja-JP" altLang="en-US" sz="1050">
              <a:solidFill>
                <a:srgbClr val="FF0000"/>
              </a:solidFill>
            </a:rPr>
            <a:t>＊「中小企業基本法に規定する中小企業者」は、中小企業基本法第２条第１項に規定する中小企業者に該当する場合はリストから「中小企業者」を選択したうえで、その根拠資料を</a:t>
          </a:r>
          <a:r>
            <a:rPr kumimoji="1" lang="en-US" altLang="ja-JP" sz="1050">
              <a:solidFill>
                <a:srgbClr val="FF0000"/>
              </a:solidFill>
            </a:rPr>
            <a:t>D-1</a:t>
          </a:r>
          <a:r>
            <a:rPr kumimoji="1" lang="ja-JP" altLang="en-US" sz="1050">
              <a:solidFill>
                <a:srgbClr val="FF0000"/>
              </a:solidFill>
            </a:rPr>
            <a:t>に添付してください。中小企業者に該当しない場合は、「中小企業者以外」を選択してください。</a:t>
          </a:r>
        </a:p>
      </xdr:txBody>
    </xdr:sp>
    <xdr:clientData/>
  </xdr:twoCellAnchor>
  <xdr:twoCellAnchor>
    <xdr:from>
      <xdr:col>78</xdr:col>
      <xdr:colOff>361950</xdr:colOff>
      <xdr:row>12</xdr:row>
      <xdr:rowOff>76201</xdr:rowOff>
    </xdr:from>
    <xdr:to>
      <xdr:col>86</xdr:col>
      <xdr:colOff>666750</xdr:colOff>
      <xdr:row>16</xdr:row>
      <xdr:rowOff>57150</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62825" y="3571876"/>
          <a:ext cx="5724525" cy="933449"/>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団体の責任者及び担当者（事業の窓口となる方）は、事業実施の団体と同じ所属にしてください（社外コンサルタント等は不可</a:t>
          </a:r>
          <a:r>
            <a:rPr kumimoji="1" lang="en-US" altLang="ja-JP" sz="1050">
              <a:solidFill>
                <a:srgbClr val="FF0000"/>
              </a:solidFill>
              <a:latin typeface="+mn-ea"/>
              <a:ea typeface="+mn-ea"/>
            </a:rPr>
            <a:t>)</a:t>
          </a:r>
          <a:r>
            <a:rPr kumimoji="1" lang="ja-JP" altLang="en-US" sz="1050">
              <a:solidFill>
                <a:srgbClr val="FF0000"/>
              </a:solidFill>
              <a:latin typeface="+mn-ea"/>
              <a:ea typeface="+mn-ea"/>
            </a:rPr>
            <a:t>。責任者と担当者は同一でも可。</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オレンジ部分は必ず記載してください。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79</xdr:col>
      <xdr:colOff>0</xdr:colOff>
      <xdr:row>17</xdr:row>
      <xdr:rowOff>85725</xdr:rowOff>
    </xdr:from>
    <xdr:to>
      <xdr:col>86</xdr:col>
      <xdr:colOff>676275</xdr:colOff>
      <xdr:row>27</xdr:row>
      <xdr:rowOff>161925</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372350" y="4772025"/>
          <a:ext cx="5724525" cy="243840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＊「事業の主たる実施場所」は、実際に補助事業を行う場所の所在地・施設名称を記載して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ください（郵便番号は不要です。）。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＊「竣工年月」は、和暦又は西暦（例「</a:t>
          </a:r>
          <a:r>
            <a:rPr kumimoji="1" lang="en-US" altLang="ja-JP" sz="1050">
              <a:solidFill>
                <a:srgbClr val="FF0000"/>
              </a:solidFill>
              <a:latin typeface="+mn-ea"/>
              <a:ea typeface="+mn-ea"/>
            </a:rPr>
            <a:t>H15</a:t>
          </a:r>
          <a:r>
            <a:rPr kumimoji="1" lang="ja-JP" altLang="en-US" sz="1050">
              <a:solidFill>
                <a:srgbClr val="FF0000"/>
              </a:solidFill>
              <a:latin typeface="+mn-ea"/>
              <a:ea typeface="+mn-ea"/>
            </a:rPr>
            <a:t>年</a:t>
          </a:r>
          <a:r>
            <a:rPr kumimoji="1" lang="en-US" altLang="ja-JP" sz="1050">
              <a:solidFill>
                <a:srgbClr val="FF0000"/>
              </a:solidFill>
              <a:latin typeface="+mn-ea"/>
              <a:ea typeface="+mn-ea"/>
            </a:rPr>
            <a:t>8</a:t>
          </a:r>
          <a:r>
            <a:rPr kumimoji="1" lang="ja-JP" altLang="en-US" sz="1050">
              <a:solidFill>
                <a:srgbClr val="FF0000"/>
              </a:solidFill>
              <a:latin typeface="+mn-ea"/>
              <a:ea typeface="+mn-ea"/>
            </a:rPr>
            <a:t>月」「</a:t>
          </a:r>
          <a:r>
            <a:rPr kumimoji="1" lang="en-US" altLang="ja-JP" sz="1050">
              <a:solidFill>
                <a:srgbClr val="FF0000"/>
              </a:solidFill>
              <a:latin typeface="+mn-ea"/>
              <a:ea typeface="+mn-ea"/>
            </a:rPr>
            <a:t>2015</a:t>
          </a:r>
          <a:r>
            <a:rPr kumimoji="1" lang="ja-JP" altLang="en-US" sz="1050">
              <a:solidFill>
                <a:srgbClr val="FF0000"/>
              </a:solidFill>
              <a:latin typeface="+mn-ea"/>
              <a:ea typeface="+mn-ea"/>
            </a:rPr>
            <a:t>年</a:t>
          </a:r>
          <a:r>
            <a:rPr kumimoji="1" lang="en-US" altLang="ja-JP" sz="1050">
              <a:solidFill>
                <a:srgbClr val="FF0000"/>
              </a:solidFill>
              <a:latin typeface="+mn-ea"/>
              <a:ea typeface="+mn-ea"/>
            </a:rPr>
            <a:t>6</a:t>
          </a:r>
          <a:r>
            <a:rPr kumimoji="1" lang="ja-JP" altLang="en-US" sz="1050">
              <a:solidFill>
                <a:srgbClr val="FF0000"/>
              </a:solidFill>
              <a:latin typeface="+mn-ea"/>
              <a:ea typeface="+mn-ea"/>
            </a:rPr>
            <a:t>月」）と記載してくださ</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い（建設中、建設予定の場合は竣工予定年月を記載してください。）。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＊「敷地面積」、「１階床面積」、「延床面積」は、概数で差し支えありません。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＊「土地の所有者」、「建物の所有者」が代表事業者と同じ場合には、「代表事業者と同じ</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」と記載してください。それ以外は、所有者名を記載するとともに、借地契約書（土地</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の所有者が代表事業者と異なる場合）、設備設置承諾書等（建物の所有者が代表事業者</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と異なる場合）を提出してください（応募段階では、借地契約書、設備設置契約書の提</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出は不要です。）。</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79</xdr:col>
      <xdr:colOff>18636</xdr:colOff>
      <xdr:row>62</xdr:row>
      <xdr:rowOff>20291</xdr:rowOff>
    </xdr:from>
    <xdr:to>
      <xdr:col>87</xdr:col>
      <xdr:colOff>18636</xdr:colOff>
      <xdr:row>65</xdr:row>
      <xdr:rowOff>104776</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390986" y="14317316"/>
          <a:ext cx="5734050" cy="68456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　　</a:t>
          </a:r>
        </a:p>
      </xdr:txBody>
    </xdr:sp>
    <xdr:clientData/>
  </xdr:twoCellAnchor>
  <xdr:twoCellAnchor>
    <xdr:from>
      <xdr:col>79</xdr:col>
      <xdr:colOff>9525</xdr:colOff>
      <xdr:row>189</xdr:row>
      <xdr:rowOff>19050</xdr:rowOff>
    </xdr:from>
    <xdr:to>
      <xdr:col>86</xdr:col>
      <xdr:colOff>676275</xdr:colOff>
      <xdr:row>192</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81875" y="50311050"/>
          <a:ext cx="571500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175</xdr:row>
      <xdr:rowOff>209548</xdr:rowOff>
    </xdr:from>
    <xdr:to>
      <xdr:col>86</xdr:col>
      <xdr:colOff>676275</xdr:colOff>
      <xdr:row>187</xdr:row>
      <xdr:rowOff>0</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81875" y="48463198"/>
          <a:ext cx="5715000" cy="26574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a:t>
          </a:r>
          <a:r>
            <a:rPr lang="ja-JP" altLang="en-US" sz="1100">
              <a:solidFill>
                <a:srgbClr val="FF0000"/>
              </a:solidFill>
              <a:effectLst/>
              <a:latin typeface="+mn-ea"/>
              <a:ea typeface="+mn-ea"/>
              <a:cs typeface="+mn-cs"/>
            </a:rPr>
            <a:t>借</a:t>
          </a:r>
          <a:r>
            <a:rPr lang="ja-JP" altLang="en-US" sz="1050">
              <a:solidFill>
                <a:srgbClr val="FF0000"/>
              </a:solidFill>
              <a:effectLst/>
              <a:latin typeface="+mn-ea"/>
              <a:ea typeface="+mn-ea"/>
              <a:cs typeface="+mn-cs"/>
            </a:rPr>
            <a:t>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170</xdr:row>
      <xdr:rowOff>152401</xdr:rowOff>
    </xdr:from>
    <xdr:to>
      <xdr:col>86</xdr:col>
      <xdr:colOff>676275</xdr:colOff>
      <xdr:row>174</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160</xdr:row>
      <xdr:rowOff>0</xdr:rowOff>
    </xdr:from>
    <xdr:to>
      <xdr:col>86</xdr:col>
      <xdr:colOff>666750</xdr:colOff>
      <xdr:row>169</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44519850"/>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47625</xdr:colOff>
      <xdr:row>41</xdr:row>
      <xdr:rowOff>152400</xdr:rowOff>
    </xdr:from>
    <xdr:to>
      <xdr:col>87</xdr:col>
      <xdr:colOff>47625</xdr:colOff>
      <xdr:row>46</xdr:row>
      <xdr:rowOff>104775</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419975" y="10515600"/>
          <a:ext cx="5734050" cy="8096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endParaRPr kumimoji="1" lang="en-US" altLang="ja-JP" sz="1050" b="0" u="none">
            <a:solidFill>
              <a:srgbClr val="FF0000"/>
            </a:solidFill>
            <a:latin typeface="+mn-ea"/>
            <a:ea typeface="+mn-ea"/>
          </a:endParaRPr>
        </a:p>
        <a:p>
          <a:endParaRPr kumimoji="1" lang="ja-JP" altLang="en-US" sz="1050" b="0" u="none">
            <a:solidFill>
              <a:srgbClr val="FF0000"/>
            </a:solidFill>
            <a:latin typeface="+mn-ea"/>
            <a:ea typeface="+mn-ea"/>
          </a:endParaRPr>
        </a:p>
      </xdr:txBody>
    </xdr:sp>
    <xdr:clientData/>
  </xdr:twoCellAnchor>
  <xdr:twoCellAnchor>
    <xdr:from>
      <xdr:col>89</xdr:col>
      <xdr:colOff>538370</xdr:colOff>
      <xdr:row>43</xdr:row>
      <xdr:rowOff>132522</xdr:rowOff>
    </xdr:from>
    <xdr:to>
      <xdr:col>98</xdr:col>
      <xdr:colOff>99391</xdr:colOff>
      <xdr:row>49</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89</xdr:col>
      <xdr:colOff>0</xdr:colOff>
      <xdr:row>221</xdr:row>
      <xdr:rowOff>0</xdr:rowOff>
    </xdr:from>
    <xdr:to>
      <xdr:col>97</xdr:col>
      <xdr:colOff>190806</xdr:colOff>
      <xdr:row>233</xdr:row>
      <xdr:rowOff>176594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14746941" y="63638206"/>
          <a:ext cx="5659277" cy="222727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31751</xdr:colOff>
      <xdr:row>92</xdr:row>
      <xdr:rowOff>93133</xdr:rowOff>
    </xdr:from>
    <xdr:to>
      <xdr:col>87</xdr:col>
      <xdr:colOff>137584</xdr:colOff>
      <xdr:row>97</xdr:row>
      <xdr:rowOff>200025</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404101" y="20381383"/>
          <a:ext cx="5839883" cy="1183217"/>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は、導入を予定している設備等の種類とその出力について簡潔に説明してください（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特に、当該設備がエネルギー起源</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の削減にどのように資するか（例：ボイラ燃料としての重油の削減など）を具体的に記載してください。</a:t>
          </a:r>
          <a:endParaRPr kumimoji="1" lang="en-US" altLang="ja-JP" sz="1050">
            <a:solidFill>
              <a:srgbClr val="FF0000"/>
            </a:solidFill>
            <a:latin typeface="+mn-ea"/>
            <a:ea typeface="+mn-ea"/>
          </a:endParaRPr>
        </a:p>
      </xdr:txBody>
    </xdr:sp>
    <xdr:clientData/>
  </xdr:twoCellAnchor>
  <xdr:twoCellAnchor>
    <xdr:from>
      <xdr:col>78</xdr:col>
      <xdr:colOff>368300</xdr:colOff>
      <xdr:row>105</xdr:row>
      <xdr:rowOff>28576</xdr:rowOff>
    </xdr:from>
    <xdr:to>
      <xdr:col>87</xdr:col>
      <xdr:colOff>128058</xdr:colOff>
      <xdr:row>108</xdr:row>
      <xdr:rowOff>142875</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3307676"/>
          <a:ext cx="5865283" cy="73342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r>
            <a:rPr kumimoji="1" lang="en-US" altLang="ja-JP" sz="1050">
              <a:solidFill>
                <a:srgbClr val="FF0000"/>
              </a:solidFill>
              <a:latin typeface="+mn-ea"/>
              <a:ea typeface="+mn-ea"/>
            </a:rPr>
            <a:t/>
          </a:r>
          <a:br>
            <a:rPr kumimoji="1" lang="en-US" altLang="ja-JP" sz="1050">
              <a:solidFill>
                <a:srgbClr val="FF0000"/>
              </a:solidFill>
              <a:latin typeface="+mn-ea"/>
              <a:ea typeface="+mn-ea"/>
            </a:rPr>
          </a:br>
          <a:r>
            <a:rPr kumimoji="1" lang="en-US" altLang="ja-JP" sz="1050">
              <a:solidFill>
                <a:srgbClr val="FF0000"/>
              </a:solidFill>
              <a:latin typeface="+mn-ea"/>
              <a:ea typeface="+mn-ea"/>
            </a:rPr>
            <a:t/>
          </a: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30691</xdr:colOff>
      <xdr:row>81</xdr:row>
      <xdr:rowOff>9526</xdr:rowOff>
    </xdr:from>
    <xdr:to>
      <xdr:col>87</xdr:col>
      <xdr:colOff>136524</xdr:colOff>
      <xdr:row>84</xdr:row>
      <xdr:rowOff>200026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7403041" y="18354676"/>
          <a:ext cx="5839883" cy="81915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は、どのような燃料を使った熱利用設備から変更しようとしているのか記載するとともに、</a:t>
          </a:r>
          <a:r>
            <a:rPr kumimoji="1" lang="en-US" altLang="ja-JP" sz="1050">
              <a:solidFill>
                <a:srgbClr val="FF0000"/>
              </a:solidFill>
              <a:latin typeface="+mn-ea"/>
              <a:ea typeface="+mn-ea"/>
            </a:rPr>
            <a:t>B-7</a:t>
          </a:r>
          <a:r>
            <a:rPr kumimoji="1" lang="ja-JP" altLang="en-US" sz="1050">
              <a:solidFill>
                <a:srgbClr val="FF0000"/>
              </a:solidFill>
              <a:latin typeface="+mn-ea"/>
              <a:ea typeface="+mn-ea"/>
            </a:rPr>
            <a:t>に詳細を記載してください。</a:t>
          </a:r>
          <a:endParaRPr kumimoji="1" lang="ja-JP" altLang="en-US" sz="1050" b="1" u="sng">
            <a:solidFill>
              <a:srgbClr val="FF0000"/>
            </a:solidFill>
            <a:latin typeface="+mn-ea"/>
            <a:ea typeface="+mn-ea"/>
          </a:endParaRPr>
        </a:p>
      </xdr:txBody>
    </xdr:sp>
    <xdr:clientData/>
  </xdr:twoCellAnchor>
  <xdr:twoCellAnchor>
    <xdr:from>
      <xdr:col>79</xdr:col>
      <xdr:colOff>42863</xdr:colOff>
      <xdr:row>141</xdr:row>
      <xdr:rowOff>0</xdr:rowOff>
    </xdr:from>
    <xdr:to>
      <xdr:col>87</xdr:col>
      <xdr:colOff>85725</xdr:colOff>
      <xdr:row>149</xdr:row>
      <xdr:rowOff>114300</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7415213" y="31294387"/>
          <a:ext cx="5776912" cy="1928813"/>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rgbClr val="FF0000"/>
              </a:solidFill>
              <a:effectLst/>
              <a:latin typeface="+mn-lt"/>
              <a:ea typeface="+mn-ea"/>
              <a:cs typeface="+mn-cs"/>
            </a:rPr>
            <a:t> </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ＣＯ２削減コスト・算定根拠</a:t>
          </a:r>
          <a:r>
            <a:rPr lang="en-US" altLang="ja-JP" sz="1100">
              <a:solidFill>
                <a:srgbClr val="FF0000"/>
              </a:solidFill>
              <a:effectLst/>
              <a:latin typeface="+mn-ea"/>
              <a:ea typeface="+mn-ea"/>
              <a:cs typeface="+mn-cs"/>
            </a:rPr>
            <a:t>】</a:t>
          </a:r>
        </a:p>
        <a:p>
          <a:pPr fontAlgn="base" hangingPunct="0"/>
          <a:r>
            <a:rPr lang="ja-JP" altLang="en-US" sz="1100">
              <a:solidFill>
                <a:srgbClr val="FF0000"/>
              </a:solidFill>
              <a:effectLst/>
              <a:latin typeface="+mn-ea"/>
              <a:ea typeface="+mn-ea"/>
              <a:cs typeface="+mn-cs"/>
            </a:rPr>
            <a:t>＊ランニングコスト（見込み）は、各設備ごとに記載してください。</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削減コスト」は、補助対象経費</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総</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削減量で、自動計算されます。</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＊「運用コスト」は、（各設備のランニングコスト</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法定耐用年数の合計）</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総</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削減量で、自動計算されます。</a:t>
          </a:r>
        </a:p>
      </xdr:txBody>
    </xdr:sp>
    <xdr:clientData/>
  </xdr:twoCellAnchor>
  <xdr:twoCellAnchor>
    <xdr:from>
      <xdr:col>79</xdr:col>
      <xdr:colOff>0</xdr:colOff>
      <xdr:row>1</xdr:row>
      <xdr:rowOff>0</xdr:rowOff>
    </xdr:from>
    <xdr:to>
      <xdr:col>87</xdr:col>
      <xdr:colOff>9525</xdr:colOff>
      <xdr:row>2</xdr:row>
      <xdr:rowOff>76200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53</xdr:row>
          <xdr:rowOff>47625</xdr:rowOff>
        </xdr:from>
        <xdr:to>
          <xdr:col>7</xdr:col>
          <xdr:colOff>9525</xdr:colOff>
          <xdr:row>53</xdr:row>
          <xdr:rowOff>180975</xdr:rowOff>
        </xdr:to>
        <xdr:sp macro="" textlink="">
          <xdr:nvSpPr>
            <xdr:cNvPr id="6220" name="CheckBox1"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57</xdr:row>
          <xdr:rowOff>47625</xdr:rowOff>
        </xdr:from>
        <xdr:to>
          <xdr:col>7</xdr:col>
          <xdr:colOff>9525</xdr:colOff>
          <xdr:row>57</xdr:row>
          <xdr:rowOff>180975</xdr:rowOff>
        </xdr:to>
        <xdr:sp macro="" textlink="">
          <xdr:nvSpPr>
            <xdr:cNvPr id="6222" name="CheckBox2"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9525</xdr:colOff>
      <xdr:row>120</xdr:row>
      <xdr:rowOff>190498</xdr:rowOff>
    </xdr:from>
    <xdr:to>
      <xdr:col>86</xdr:col>
      <xdr:colOff>659710</xdr:colOff>
      <xdr:row>138</xdr:row>
      <xdr:rowOff>171449</xdr:rowOff>
    </xdr:to>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7381875" y="26669998"/>
          <a:ext cx="5698435" cy="39433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＊各表に数値を記載するとともに、「</a:t>
          </a:r>
          <a:r>
            <a:rPr kumimoji="1" lang="en-US" altLang="ja-JP" sz="1050">
              <a:solidFill>
                <a:srgbClr val="FF0000"/>
              </a:solidFill>
              <a:latin typeface="+mn-ea"/>
              <a:ea typeface="+mn-ea"/>
            </a:rPr>
            <a:t>B-7</a:t>
          </a:r>
          <a:r>
            <a:rPr kumimoji="1" lang="ja-JP" altLang="en-US" sz="1050">
              <a:solidFill>
                <a:srgbClr val="FF0000"/>
              </a:solidFill>
              <a:latin typeface="+mn-ea"/>
              <a:ea typeface="+mn-ea"/>
            </a:rPr>
            <a:t>導入設備発熱量・</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削減量計算表」も完成させてください。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「年間発熱量」･･各設備の発熱量を記載してください。</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削減量･･</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rgbClr val="FF0000"/>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）とともに、同ファイルを添付してください（導入予定熱設備ごとに計算してください。）。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B-9</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補助対象設備による熱設備の使途</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＊「施設での年間発熱量</a:t>
          </a:r>
          <a:r>
            <a:rPr kumimoji="1" lang="en-US" altLang="ja-JP" sz="1050">
              <a:solidFill>
                <a:srgbClr val="FF0000"/>
              </a:solidFill>
              <a:latin typeface="+mn-ea"/>
              <a:ea typeface="+mn-ea"/>
            </a:rPr>
            <a:t>(A)</a:t>
          </a:r>
          <a:r>
            <a:rPr kumimoji="1" lang="ja-JP" altLang="en-US" sz="1050">
              <a:solidFill>
                <a:srgbClr val="FF0000"/>
              </a:solidFill>
              <a:latin typeface="+mn-ea"/>
              <a:ea typeface="+mn-ea"/>
            </a:rPr>
            <a:t>」、「うち年間の自家消費量の見込量</a:t>
          </a:r>
          <a:r>
            <a:rPr kumimoji="1" lang="en-US" altLang="ja-JP" sz="1050">
              <a:solidFill>
                <a:srgbClr val="FF0000"/>
              </a:solidFill>
              <a:latin typeface="+mn-ea"/>
              <a:ea typeface="+mn-ea"/>
            </a:rPr>
            <a:t>(C)</a:t>
          </a:r>
          <a:r>
            <a:rPr kumimoji="1" lang="ja-JP" altLang="en-US" sz="1050">
              <a:solidFill>
                <a:srgbClr val="FF0000"/>
              </a:solidFill>
              <a:latin typeface="+mn-ea"/>
              <a:ea typeface="+mn-ea"/>
            </a:rPr>
            <a:t>」、「施設の年間熱消費量</a:t>
          </a:r>
          <a:r>
            <a:rPr kumimoji="1" lang="en-US" altLang="ja-JP" sz="1050">
              <a:solidFill>
                <a:srgbClr val="FF0000"/>
              </a:solidFill>
              <a:latin typeface="+mn-ea"/>
              <a:ea typeface="+mn-ea"/>
            </a:rPr>
            <a:t>(D)</a:t>
          </a:r>
          <a:r>
            <a:rPr kumimoji="1" lang="ja-JP" altLang="en-US" sz="1050">
              <a:solidFill>
                <a:srgbClr val="FF0000"/>
              </a:solidFill>
              <a:latin typeface="+mn-ea"/>
              <a:ea typeface="+mn-ea"/>
            </a:rPr>
            <a:t>」を記載してください。</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27214</xdr:rowOff>
    </xdr:from>
    <xdr:to>
      <xdr:col>19</xdr:col>
      <xdr:colOff>722540</xdr:colOff>
      <xdr:row>8</xdr:row>
      <xdr:rowOff>200026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62531" y="1274989"/>
          <a:ext cx="4833259" cy="19063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5814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35814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51435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51435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22</xdr:row>
      <xdr:rowOff>152400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5699700" y="1752600"/>
          <a:ext cx="4833259" cy="44100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16</xdr:row>
      <xdr:rowOff>334737</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20212050" y="1724025"/>
          <a:ext cx="4833259" cy="28493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18</xdr:row>
      <xdr:rowOff>285749</xdr:rowOff>
    </xdr:from>
    <xdr:to>
      <xdr:col>40</xdr:col>
      <xdr:colOff>323850</xdr:colOff>
      <xdr:row>42</xdr:row>
      <xdr:rowOff>28574</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20250150" y="7410449"/>
          <a:ext cx="529590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11</xdr:row>
      <xdr:rowOff>107949</xdr:rowOff>
    </xdr:from>
    <xdr:to>
      <xdr:col>35</xdr:col>
      <xdr:colOff>657225</xdr:colOff>
      <xdr:row>16</xdr:row>
      <xdr:rowOff>0</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660658" y="36798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10</xdr:row>
      <xdr:rowOff>28575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9659600" y="747181"/>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8</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462531" y="1274988"/>
          <a:ext cx="4833259" cy="18587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22</xdr:row>
      <xdr:rowOff>152400</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16</xdr:row>
      <xdr:rowOff>334737</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18</xdr:row>
      <xdr:rowOff>285749</xdr:rowOff>
    </xdr:from>
    <xdr:to>
      <xdr:col>40</xdr:col>
      <xdr:colOff>323850</xdr:colOff>
      <xdr:row>42</xdr:row>
      <xdr:rowOff>28574</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7</xdr:row>
      <xdr:rowOff>9525</xdr:rowOff>
    </xdr:from>
    <xdr:to>
      <xdr:col>35</xdr:col>
      <xdr:colOff>656167</xdr:colOff>
      <xdr:row>17</xdr:row>
      <xdr:rowOff>138644</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19659600" y="2590800"/>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26</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26</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22</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16</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18</xdr:row>
      <xdr:rowOff>285749</xdr:rowOff>
    </xdr:from>
    <xdr:to>
      <xdr:col>40</xdr:col>
      <xdr:colOff>323850</xdr:colOff>
      <xdr:row>42</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0</xdr:colOff>
      <xdr:row>7</xdr:row>
      <xdr:rowOff>1</xdr:rowOff>
    </xdr:from>
    <xdr:to>
      <xdr:col>35</xdr:col>
      <xdr:colOff>656167</xdr:colOff>
      <xdr:row>16</xdr:row>
      <xdr:rowOff>114301</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9516725" y="2771776"/>
          <a:ext cx="5456767" cy="23431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0</xdr:colOff>
      <xdr:row>18</xdr:row>
      <xdr:rowOff>71969</xdr:rowOff>
    </xdr:from>
    <xdr:to>
      <xdr:col>35</xdr:col>
      <xdr:colOff>656167</xdr:colOff>
      <xdr:row>22</xdr:row>
      <xdr:rowOff>142875</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19516725" y="5567894"/>
          <a:ext cx="5456767" cy="106150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8.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0" Type="http://schemas.openxmlformats.org/officeDocument/2006/relationships/control" Target="../activeX/activeX6.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pageSetUpPr fitToPage="1"/>
  </sheetPr>
  <dimension ref="A1:CZ234"/>
  <sheetViews>
    <sheetView tabSelected="1" view="pageBreakPreview" zoomScaleNormal="100" zoomScaleSheetLayoutView="100" workbookViewId="0"/>
  </sheetViews>
  <sheetFormatPr defaultRowHeight="18.75"/>
  <cols>
    <col min="1" max="1" width="4.875" style="5" customWidth="1"/>
    <col min="2" max="10" width="1.125" style="17" customWidth="1"/>
    <col min="11" max="11" width="1.5" style="17" customWidth="1"/>
    <col min="12" max="78" width="1.125" style="17" customWidth="1"/>
    <col min="79" max="79" width="4.875" style="4" customWidth="1"/>
    <col min="80" max="85" width="9" style="4" customWidth="1"/>
    <col min="86" max="86" width="12.25" style="4" customWidth="1"/>
    <col min="87" max="88" width="9" style="4"/>
    <col min="89" max="89" width="22.5" style="4" hidden="1" customWidth="1"/>
    <col min="90" max="104" width="9" style="4" hidden="1" customWidth="1"/>
    <col min="105" max="16384" width="9" style="4"/>
  </cols>
  <sheetData>
    <row r="1" spans="1:97" ht="16.5" customHeight="1">
      <c r="A1" s="58"/>
      <c r="B1" s="24" t="s">
        <v>0</v>
      </c>
      <c r="C1" s="24"/>
      <c r="D1" s="24"/>
      <c r="E1" s="24"/>
      <c r="F1" s="24"/>
      <c r="G1" s="24"/>
      <c r="H1" s="24"/>
      <c r="I1" s="703" t="s">
        <v>201</v>
      </c>
      <c r="J1" s="703"/>
      <c r="K1" s="703"/>
      <c r="L1" s="703"/>
      <c r="M1" s="703"/>
      <c r="N1" s="703"/>
      <c r="O1" s="703"/>
      <c r="P1" s="703"/>
      <c r="Q1" s="703"/>
      <c r="R1" s="703"/>
      <c r="S1" s="703"/>
      <c r="T1" s="703"/>
      <c r="U1" s="703"/>
      <c r="V1" s="703"/>
      <c r="W1" s="703"/>
      <c r="X1" s="703"/>
      <c r="Y1" s="520"/>
      <c r="Z1" s="520"/>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521"/>
      <c r="BB1" s="521"/>
      <c r="BC1" s="521"/>
      <c r="BD1" s="717" t="str">
        <f>IF(I1="【応募申請用】","","識別番号")</f>
        <v/>
      </c>
      <c r="BE1" s="717"/>
      <c r="BF1" s="717"/>
      <c r="BG1" s="717"/>
      <c r="BH1" s="717"/>
      <c r="BI1" s="717"/>
      <c r="BJ1" s="717"/>
      <c r="BK1" s="717"/>
      <c r="BL1" s="717"/>
      <c r="BM1" s="704"/>
      <c r="BN1" s="704"/>
      <c r="BO1" s="704"/>
      <c r="BP1" s="704"/>
      <c r="BQ1" s="704"/>
      <c r="BR1" s="704"/>
      <c r="BS1" s="704"/>
      <c r="BT1" s="704"/>
      <c r="BU1" s="704"/>
      <c r="BV1" s="704"/>
      <c r="BW1" s="704"/>
      <c r="BX1" s="704"/>
      <c r="BY1" s="704"/>
      <c r="BZ1" s="704"/>
    </row>
    <row r="2" spans="1:97" ht="31.5" customHeight="1" thickBot="1">
      <c r="B2" s="718" t="str">
        <f>CL3 &amp; " " &amp;CL4</f>
        <v>⑦燃料転換による熱利用設備の脱炭素化促進事業 実施計画書</v>
      </c>
      <c r="C2" s="718"/>
      <c r="D2" s="718"/>
      <c r="E2" s="718"/>
      <c r="F2" s="718"/>
      <c r="G2" s="718"/>
      <c r="H2" s="718"/>
      <c r="I2" s="718"/>
      <c r="J2" s="718"/>
      <c r="K2" s="718"/>
      <c r="L2" s="718"/>
      <c r="M2" s="718"/>
      <c r="N2" s="718"/>
      <c r="O2" s="718"/>
      <c r="P2" s="718"/>
      <c r="Q2" s="718"/>
      <c r="R2" s="718"/>
      <c r="S2" s="718"/>
      <c r="T2" s="718"/>
      <c r="U2" s="718"/>
      <c r="V2" s="718"/>
      <c r="W2" s="718"/>
      <c r="X2" s="718"/>
      <c r="Y2" s="718"/>
      <c r="Z2" s="718"/>
      <c r="AA2" s="718"/>
      <c r="AB2" s="718"/>
      <c r="AC2" s="718"/>
      <c r="AD2" s="718"/>
      <c r="AE2" s="718"/>
      <c r="AF2" s="718"/>
      <c r="AG2" s="718"/>
      <c r="AH2" s="718"/>
      <c r="AI2" s="718"/>
      <c r="AJ2" s="718"/>
      <c r="AK2" s="718"/>
      <c r="AL2" s="718"/>
      <c r="AM2" s="718"/>
      <c r="AN2" s="718"/>
      <c r="AO2" s="718"/>
      <c r="AP2" s="718"/>
      <c r="AQ2" s="718"/>
      <c r="AR2" s="718"/>
      <c r="AS2" s="718"/>
      <c r="AT2" s="718"/>
      <c r="AU2" s="718"/>
      <c r="AV2" s="718"/>
      <c r="AW2" s="718"/>
      <c r="AX2" s="718"/>
      <c r="AY2" s="718"/>
      <c r="AZ2" s="718"/>
      <c r="BA2" s="718"/>
      <c r="BB2" s="718"/>
      <c r="BC2" s="718"/>
      <c r="BD2" s="718"/>
      <c r="BE2" s="718"/>
      <c r="BF2" s="718"/>
      <c r="BG2" s="718"/>
      <c r="BH2" s="718"/>
      <c r="BI2" s="718"/>
      <c r="BJ2" s="718"/>
      <c r="BK2" s="718"/>
      <c r="BL2" s="718"/>
      <c r="BM2" s="718"/>
      <c r="BN2" s="718"/>
      <c r="BO2" s="718"/>
      <c r="BP2" s="718"/>
      <c r="BQ2" s="718"/>
      <c r="BR2" s="718"/>
      <c r="BS2" s="718"/>
      <c r="BT2" s="718"/>
      <c r="BU2" s="718"/>
      <c r="BV2" s="718"/>
      <c r="BW2" s="718"/>
      <c r="BX2" s="718"/>
      <c r="BY2" s="718"/>
      <c r="BZ2" s="718"/>
      <c r="CK2" s="419" t="s">
        <v>214</v>
      </c>
    </row>
    <row r="3" spans="1:97" ht="22.5" customHeight="1" thickBot="1">
      <c r="B3" s="705" t="s">
        <v>93</v>
      </c>
      <c r="C3" s="706"/>
      <c r="D3" s="706"/>
      <c r="E3" s="706"/>
      <c r="F3" s="706"/>
      <c r="G3" s="706"/>
      <c r="H3" s="706"/>
      <c r="I3" s="706"/>
      <c r="J3" s="706"/>
      <c r="K3" s="706"/>
      <c r="L3" s="709"/>
      <c r="M3" s="710"/>
      <c r="N3" s="710"/>
      <c r="O3" s="710"/>
      <c r="P3" s="710"/>
      <c r="Q3" s="710"/>
      <c r="R3" s="710"/>
      <c r="S3" s="710"/>
      <c r="T3" s="710"/>
      <c r="U3" s="710"/>
      <c r="V3" s="710"/>
      <c r="W3" s="710"/>
      <c r="X3" s="710"/>
      <c r="Y3" s="710"/>
      <c r="Z3" s="710"/>
      <c r="AA3" s="710"/>
      <c r="AB3" s="710"/>
      <c r="AC3" s="710"/>
      <c r="AD3" s="710"/>
      <c r="AE3" s="710"/>
      <c r="AF3" s="710"/>
      <c r="AG3" s="710"/>
      <c r="AH3" s="710"/>
      <c r="AI3" s="710"/>
      <c r="AJ3" s="710"/>
      <c r="AK3" s="710"/>
      <c r="AL3" s="710"/>
      <c r="AM3" s="710"/>
      <c r="AN3" s="710"/>
      <c r="AO3" s="710"/>
      <c r="AP3" s="710"/>
      <c r="AQ3" s="710"/>
      <c r="AR3" s="710"/>
      <c r="AS3" s="710"/>
      <c r="AT3" s="710"/>
      <c r="AU3" s="710"/>
      <c r="AV3" s="710"/>
      <c r="AW3" s="710"/>
      <c r="AX3" s="710"/>
      <c r="AY3" s="710"/>
      <c r="AZ3" s="710"/>
      <c r="BA3" s="710"/>
      <c r="BB3" s="710"/>
      <c r="BC3" s="710"/>
      <c r="BD3" s="710"/>
      <c r="BE3" s="710"/>
      <c r="BF3" s="710"/>
      <c r="BG3" s="710"/>
      <c r="BH3" s="710"/>
      <c r="BI3" s="710"/>
      <c r="BJ3" s="710"/>
      <c r="BK3" s="710"/>
      <c r="BL3" s="710"/>
      <c r="BM3" s="710"/>
      <c r="BN3" s="710"/>
      <c r="BO3" s="710"/>
      <c r="BP3" s="710"/>
      <c r="BQ3" s="710"/>
      <c r="BR3" s="710"/>
      <c r="BS3" s="710"/>
      <c r="BT3" s="710"/>
      <c r="BU3" s="710"/>
      <c r="BV3" s="710"/>
      <c r="BW3" s="710"/>
      <c r="BX3" s="710"/>
      <c r="BY3" s="710"/>
      <c r="BZ3" s="711"/>
      <c r="CK3" s="454" t="s">
        <v>226</v>
      </c>
      <c r="CL3" s="613" t="s">
        <v>237</v>
      </c>
      <c r="CM3" s="614"/>
      <c r="CN3" s="614"/>
      <c r="CO3" s="614"/>
      <c r="CP3" s="614"/>
      <c r="CQ3" s="614"/>
      <c r="CR3" s="614"/>
      <c r="CS3" s="615"/>
    </row>
    <row r="4" spans="1:97" ht="22.5" customHeight="1" thickBot="1">
      <c r="B4" s="707"/>
      <c r="C4" s="708"/>
      <c r="D4" s="708"/>
      <c r="E4" s="708"/>
      <c r="F4" s="708"/>
      <c r="G4" s="708"/>
      <c r="H4" s="708"/>
      <c r="I4" s="708"/>
      <c r="J4" s="708"/>
      <c r="K4" s="708"/>
      <c r="L4" s="712"/>
      <c r="M4" s="712"/>
      <c r="N4" s="712"/>
      <c r="O4" s="712"/>
      <c r="P4" s="712"/>
      <c r="Q4" s="712"/>
      <c r="R4" s="712"/>
      <c r="S4" s="712"/>
      <c r="T4" s="712"/>
      <c r="U4" s="712"/>
      <c r="V4" s="712"/>
      <c r="W4" s="712"/>
      <c r="X4" s="712"/>
      <c r="Y4" s="712"/>
      <c r="Z4" s="712"/>
      <c r="AA4" s="712"/>
      <c r="AB4" s="712"/>
      <c r="AC4" s="712"/>
      <c r="AD4" s="712"/>
      <c r="AE4" s="712"/>
      <c r="AF4" s="712"/>
      <c r="AG4" s="712"/>
      <c r="AH4" s="712"/>
      <c r="AI4" s="712"/>
      <c r="AJ4" s="712"/>
      <c r="AK4" s="712"/>
      <c r="AL4" s="712"/>
      <c r="AM4" s="712"/>
      <c r="AN4" s="712"/>
      <c r="AO4" s="712"/>
      <c r="AP4" s="712"/>
      <c r="AQ4" s="712"/>
      <c r="AR4" s="712"/>
      <c r="AS4" s="712"/>
      <c r="AT4" s="712"/>
      <c r="AU4" s="712"/>
      <c r="AV4" s="712"/>
      <c r="AW4" s="712"/>
      <c r="AX4" s="712"/>
      <c r="AY4" s="712"/>
      <c r="AZ4" s="712"/>
      <c r="BA4" s="712"/>
      <c r="BB4" s="712"/>
      <c r="BC4" s="712"/>
      <c r="BD4" s="712"/>
      <c r="BE4" s="712"/>
      <c r="BF4" s="712"/>
      <c r="BG4" s="712"/>
      <c r="BH4" s="712"/>
      <c r="BI4" s="712"/>
      <c r="BJ4" s="712"/>
      <c r="BK4" s="712"/>
      <c r="BL4" s="712"/>
      <c r="BM4" s="712"/>
      <c r="BN4" s="712"/>
      <c r="BO4" s="712"/>
      <c r="BP4" s="712"/>
      <c r="BQ4" s="712"/>
      <c r="BR4" s="712"/>
      <c r="BS4" s="712"/>
      <c r="BT4" s="712"/>
      <c r="BU4" s="712"/>
      <c r="BV4" s="712"/>
      <c r="BW4" s="712"/>
      <c r="BX4" s="712"/>
      <c r="BY4" s="712"/>
      <c r="BZ4" s="713"/>
      <c r="CK4" s="454" t="s">
        <v>227</v>
      </c>
      <c r="CL4" s="616" t="str">
        <f>IF(I1="","",IF(I1="【完了実績報告用】","実施報告書","実施計画書"))</f>
        <v>実施計画書</v>
      </c>
      <c r="CM4" s="617"/>
      <c r="CN4" s="616" t="str">
        <f>IF(I1="","",IF(I1="【完了実績報告用】","【経費所要額精算調書】","【経費内訳】"))</f>
        <v>【経費内訳】</v>
      </c>
      <c r="CO4" s="617"/>
      <c r="CP4" s="8"/>
      <c r="CQ4" s="8"/>
      <c r="CR4" s="8"/>
      <c r="CS4" s="8"/>
    </row>
    <row r="5" spans="1:97" ht="52.5" customHeight="1">
      <c r="B5" s="719" t="s">
        <v>122</v>
      </c>
      <c r="C5" s="720"/>
      <c r="D5" s="720"/>
      <c r="E5" s="720"/>
      <c r="F5" s="720"/>
      <c r="G5" s="720"/>
      <c r="H5" s="720"/>
      <c r="I5" s="720"/>
      <c r="J5" s="720"/>
      <c r="K5" s="721"/>
      <c r="L5" s="725" t="s">
        <v>121</v>
      </c>
      <c r="M5" s="726"/>
      <c r="N5" s="726"/>
      <c r="O5" s="726"/>
      <c r="P5" s="726"/>
      <c r="Q5" s="726"/>
      <c r="R5" s="726"/>
      <c r="S5" s="726"/>
      <c r="T5" s="726"/>
      <c r="U5" s="727"/>
      <c r="V5" s="728"/>
      <c r="W5" s="729"/>
      <c r="X5" s="729"/>
      <c r="Y5" s="729"/>
      <c r="Z5" s="729"/>
      <c r="AA5" s="729"/>
      <c r="AB5" s="729"/>
      <c r="AC5" s="729"/>
      <c r="AD5" s="729"/>
      <c r="AE5" s="729"/>
      <c r="AF5" s="729"/>
      <c r="AG5" s="729"/>
      <c r="AH5" s="729"/>
      <c r="AI5" s="729"/>
      <c r="AJ5" s="729"/>
      <c r="AK5" s="729"/>
      <c r="AL5" s="729"/>
      <c r="AM5" s="729"/>
      <c r="AN5" s="729"/>
      <c r="AO5" s="729"/>
      <c r="AP5" s="729"/>
      <c r="AQ5" s="729"/>
      <c r="AR5" s="729"/>
      <c r="AS5" s="729"/>
      <c r="AT5" s="729"/>
      <c r="AU5" s="729"/>
      <c r="AV5" s="729"/>
      <c r="AW5" s="729"/>
      <c r="AX5" s="729"/>
      <c r="AY5" s="729"/>
      <c r="AZ5" s="729"/>
      <c r="BA5" s="729"/>
      <c r="BB5" s="729"/>
      <c r="BC5" s="729"/>
      <c r="BD5" s="729"/>
      <c r="BE5" s="729"/>
      <c r="BF5" s="729"/>
      <c r="BG5" s="729"/>
      <c r="BH5" s="729"/>
      <c r="BI5" s="729"/>
      <c r="BJ5" s="729"/>
      <c r="BK5" s="729"/>
      <c r="BL5" s="729"/>
      <c r="BM5" s="729"/>
      <c r="BN5" s="729"/>
      <c r="BO5" s="729"/>
      <c r="BP5" s="729"/>
      <c r="BQ5" s="729"/>
      <c r="BR5" s="729"/>
      <c r="BS5" s="729"/>
      <c r="BT5" s="729"/>
      <c r="BU5" s="729"/>
      <c r="BV5" s="729"/>
      <c r="BW5" s="729"/>
      <c r="BX5" s="729"/>
      <c r="BY5" s="729"/>
      <c r="BZ5" s="730"/>
    </row>
    <row r="6" spans="1:97" ht="18" customHeight="1">
      <c r="B6" s="722"/>
      <c r="C6" s="723"/>
      <c r="D6" s="723"/>
      <c r="E6" s="723"/>
      <c r="F6" s="723"/>
      <c r="G6" s="723"/>
      <c r="H6" s="723"/>
      <c r="I6" s="723"/>
      <c r="J6" s="723"/>
      <c r="K6" s="724"/>
      <c r="L6" s="623" t="s">
        <v>120</v>
      </c>
      <c r="M6" s="624"/>
      <c r="N6" s="624"/>
      <c r="O6" s="624"/>
      <c r="P6" s="624"/>
      <c r="Q6" s="624"/>
      <c r="R6" s="624"/>
      <c r="S6" s="624"/>
      <c r="T6" s="624"/>
      <c r="U6" s="625"/>
      <c r="V6" s="628"/>
      <c r="W6" s="629"/>
      <c r="X6" s="629"/>
      <c r="Y6" s="629"/>
      <c r="Z6" s="629"/>
      <c r="AA6" s="629"/>
      <c r="AB6" s="629"/>
      <c r="AC6" s="629"/>
      <c r="AD6" s="629"/>
      <c r="AE6" s="629"/>
      <c r="AF6" s="629"/>
      <c r="AG6" s="629"/>
      <c r="AH6" s="629"/>
      <c r="AI6" s="629"/>
      <c r="AJ6" s="629"/>
      <c r="AK6" s="629"/>
      <c r="AL6" s="629"/>
      <c r="AM6" s="629"/>
      <c r="AN6" s="629"/>
      <c r="AO6" s="629"/>
      <c r="AP6" s="630"/>
      <c r="AQ6" s="618" t="s">
        <v>119</v>
      </c>
      <c r="AR6" s="618"/>
      <c r="AS6" s="618"/>
      <c r="AT6" s="618"/>
      <c r="AU6" s="618"/>
      <c r="AV6" s="618"/>
      <c r="AW6" s="618"/>
      <c r="AX6" s="618"/>
      <c r="AY6" s="618"/>
      <c r="AZ6" s="618"/>
      <c r="BA6" s="618"/>
      <c r="BB6" s="618"/>
      <c r="BC6" s="618"/>
      <c r="BD6" s="618"/>
      <c r="BE6" s="626"/>
      <c r="BF6" s="626"/>
      <c r="BG6" s="626"/>
      <c r="BH6" s="626"/>
      <c r="BI6" s="626"/>
      <c r="BJ6" s="626"/>
      <c r="BK6" s="626"/>
      <c r="BL6" s="626"/>
      <c r="BM6" s="626"/>
      <c r="BN6" s="626"/>
      <c r="BO6" s="626"/>
      <c r="BP6" s="626"/>
      <c r="BQ6" s="626"/>
      <c r="BR6" s="626"/>
      <c r="BS6" s="626"/>
      <c r="BT6" s="626"/>
      <c r="BU6" s="626"/>
      <c r="BV6" s="626"/>
      <c r="BW6" s="626"/>
      <c r="BX6" s="626"/>
      <c r="BY6" s="626"/>
      <c r="BZ6" s="627"/>
    </row>
    <row r="7" spans="1:97" ht="18" customHeight="1" thickBot="1">
      <c r="B7" s="748" t="s">
        <v>254</v>
      </c>
      <c r="C7" s="749"/>
      <c r="D7" s="749"/>
      <c r="E7" s="749"/>
      <c r="F7" s="749"/>
      <c r="G7" s="749"/>
      <c r="H7" s="749"/>
      <c r="I7" s="749"/>
      <c r="J7" s="749"/>
      <c r="K7" s="749"/>
      <c r="L7" s="631"/>
      <c r="M7" s="631"/>
      <c r="N7" s="631"/>
      <c r="O7" s="631"/>
      <c r="P7" s="631"/>
      <c r="Q7" s="631"/>
      <c r="R7" s="631"/>
      <c r="S7" s="631"/>
      <c r="T7" s="631"/>
      <c r="U7" s="631"/>
      <c r="V7" s="631"/>
      <c r="W7" s="631"/>
      <c r="X7" s="631"/>
      <c r="Y7" s="631"/>
      <c r="Z7" s="631"/>
      <c r="AA7" s="631"/>
      <c r="AB7" s="631"/>
      <c r="AC7" s="631"/>
      <c r="AD7" s="535" t="s">
        <v>255</v>
      </c>
      <c r="AE7" s="536"/>
      <c r="AF7" s="536"/>
      <c r="AG7" s="536"/>
      <c r="AH7" s="536"/>
      <c r="AI7" s="536"/>
      <c r="AJ7" s="536"/>
      <c r="AK7" s="536"/>
      <c r="AL7" s="536"/>
      <c r="AM7" s="536"/>
      <c r="AN7" s="536"/>
      <c r="AO7" s="536"/>
      <c r="AP7" s="536"/>
      <c r="AQ7" s="536"/>
      <c r="AR7" s="536"/>
      <c r="AS7" s="536"/>
      <c r="AT7" s="536"/>
      <c r="AU7" s="536"/>
      <c r="AV7" s="536"/>
      <c r="AW7" s="536"/>
      <c r="AX7" s="536"/>
      <c r="AY7" s="536"/>
      <c r="AZ7" s="536"/>
      <c r="BA7" s="536"/>
      <c r="BB7" s="536"/>
      <c r="BC7" s="536"/>
      <c r="BD7" s="537"/>
      <c r="BE7" s="538"/>
      <c r="BF7" s="539"/>
      <c r="BG7" s="539"/>
      <c r="BH7" s="539"/>
      <c r="BI7" s="539"/>
      <c r="BJ7" s="539"/>
      <c r="BK7" s="539"/>
      <c r="BL7" s="539"/>
      <c r="BM7" s="539"/>
      <c r="BN7" s="539"/>
      <c r="BO7" s="539"/>
      <c r="BP7" s="539"/>
      <c r="BQ7" s="539"/>
      <c r="BR7" s="539"/>
      <c r="BS7" s="539"/>
      <c r="BT7" s="539"/>
      <c r="BU7" s="539"/>
      <c r="BV7" s="539"/>
      <c r="BW7" s="539"/>
      <c r="BX7" s="539"/>
      <c r="BY7" s="539"/>
      <c r="BZ7" s="540"/>
    </row>
    <row r="8" spans="1:97" ht="18.75" customHeight="1">
      <c r="B8" s="731" t="s">
        <v>123</v>
      </c>
      <c r="C8" s="732"/>
      <c r="D8" s="732"/>
      <c r="E8" s="732"/>
      <c r="F8" s="732"/>
      <c r="G8" s="732"/>
      <c r="H8" s="732"/>
      <c r="I8" s="732"/>
      <c r="J8" s="732"/>
      <c r="K8" s="733"/>
      <c r="L8" s="714" t="s">
        <v>118</v>
      </c>
      <c r="M8" s="714"/>
      <c r="N8" s="714"/>
      <c r="O8" s="714"/>
      <c r="P8" s="714"/>
      <c r="Q8" s="714"/>
      <c r="R8" s="714"/>
      <c r="S8" s="714"/>
      <c r="T8" s="714"/>
      <c r="U8" s="714"/>
      <c r="V8" s="714"/>
      <c r="W8" s="714"/>
      <c r="X8" s="714"/>
      <c r="Y8" s="714"/>
      <c r="Z8" s="714"/>
      <c r="AA8" s="714"/>
      <c r="AB8" s="714"/>
      <c r="AC8" s="714"/>
      <c r="AD8" s="714"/>
      <c r="AE8" s="714"/>
      <c r="AF8" s="714"/>
      <c r="AG8" s="714"/>
      <c r="AH8" s="714"/>
      <c r="AI8" s="714"/>
      <c r="AJ8" s="714"/>
      <c r="AK8" s="714"/>
      <c r="AL8" s="714"/>
      <c r="AM8" s="714"/>
      <c r="AN8" s="714"/>
      <c r="AO8" s="714"/>
      <c r="AP8" s="714"/>
      <c r="AQ8" s="714"/>
      <c r="AR8" s="714"/>
      <c r="AS8" s="714"/>
      <c r="AT8" s="714"/>
      <c r="AU8" s="714"/>
      <c r="AV8" s="714"/>
      <c r="AW8" s="714"/>
      <c r="AX8" s="714"/>
      <c r="AY8" s="714"/>
      <c r="AZ8" s="714"/>
      <c r="BA8" s="714"/>
      <c r="BB8" s="714"/>
      <c r="BC8" s="714"/>
      <c r="BD8" s="714"/>
      <c r="BE8" s="714"/>
      <c r="BF8" s="714"/>
      <c r="BG8" s="714"/>
      <c r="BH8" s="714"/>
      <c r="BI8" s="714"/>
      <c r="BJ8" s="714"/>
      <c r="BK8" s="714"/>
      <c r="BL8" s="714"/>
      <c r="BM8" s="714"/>
      <c r="BN8" s="714"/>
      <c r="BO8" s="714"/>
      <c r="BP8" s="714"/>
      <c r="BQ8" s="714"/>
      <c r="BR8" s="714"/>
      <c r="BS8" s="714"/>
      <c r="BT8" s="714"/>
      <c r="BU8" s="714"/>
      <c r="BV8" s="714"/>
      <c r="BW8" s="714"/>
      <c r="BX8" s="714"/>
      <c r="BY8" s="714"/>
      <c r="BZ8" s="715"/>
    </row>
    <row r="9" spans="1:97" ht="18.75" customHeight="1">
      <c r="B9" s="734"/>
      <c r="C9" s="735"/>
      <c r="D9" s="735"/>
      <c r="E9" s="735"/>
      <c r="F9" s="735"/>
      <c r="G9" s="735"/>
      <c r="H9" s="735"/>
      <c r="I9" s="735"/>
      <c r="J9" s="735"/>
      <c r="K9" s="736"/>
      <c r="L9" s="618" t="s">
        <v>2</v>
      </c>
      <c r="M9" s="618"/>
      <c r="N9" s="618"/>
      <c r="O9" s="618"/>
      <c r="P9" s="618"/>
      <c r="Q9" s="618"/>
      <c r="R9" s="618"/>
      <c r="S9" s="618"/>
      <c r="T9" s="618"/>
      <c r="U9" s="618"/>
      <c r="V9" s="618"/>
      <c r="W9" s="618"/>
      <c r="X9" s="618"/>
      <c r="Y9" s="618"/>
      <c r="Z9" s="618" t="s">
        <v>225</v>
      </c>
      <c r="AA9" s="618"/>
      <c r="AB9" s="618"/>
      <c r="AC9" s="618"/>
      <c r="AD9" s="618"/>
      <c r="AE9" s="618"/>
      <c r="AF9" s="618"/>
      <c r="AG9" s="618"/>
      <c r="AH9" s="618"/>
      <c r="AI9" s="618"/>
      <c r="AJ9" s="618"/>
      <c r="AK9" s="618"/>
      <c r="AL9" s="618"/>
      <c r="AM9" s="618"/>
      <c r="AN9" s="618"/>
      <c r="AO9" s="618"/>
      <c r="AP9" s="618"/>
      <c r="AQ9" s="618"/>
      <c r="AR9" s="618"/>
      <c r="AS9" s="618"/>
      <c r="AT9" s="618"/>
      <c r="AU9" s="618"/>
      <c r="AV9" s="618"/>
      <c r="AW9" s="618"/>
      <c r="AX9" s="618"/>
      <c r="AY9" s="618"/>
      <c r="AZ9" s="618"/>
      <c r="BA9" s="618"/>
      <c r="BB9" s="618"/>
      <c r="BC9" s="618"/>
      <c r="BD9" s="618"/>
      <c r="BE9" s="618" t="s">
        <v>1</v>
      </c>
      <c r="BF9" s="618"/>
      <c r="BG9" s="618"/>
      <c r="BH9" s="618"/>
      <c r="BI9" s="618"/>
      <c r="BJ9" s="618"/>
      <c r="BK9" s="618"/>
      <c r="BL9" s="618"/>
      <c r="BM9" s="618"/>
      <c r="BN9" s="618"/>
      <c r="BO9" s="618"/>
      <c r="BP9" s="618"/>
      <c r="BQ9" s="618"/>
      <c r="BR9" s="618"/>
      <c r="BS9" s="618"/>
      <c r="BT9" s="618"/>
      <c r="BU9" s="618"/>
      <c r="BV9" s="618"/>
      <c r="BW9" s="618"/>
      <c r="BX9" s="618"/>
      <c r="BY9" s="618"/>
      <c r="BZ9" s="716"/>
    </row>
    <row r="10" spans="1:97" ht="18.75" customHeight="1">
      <c r="B10" s="734"/>
      <c r="C10" s="735"/>
      <c r="D10" s="735"/>
      <c r="E10" s="735"/>
      <c r="F10" s="735"/>
      <c r="G10" s="735"/>
      <c r="H10" s="735"/>
      <c r="I10" s="735"/>
      <c r="J10" s="735"/>
      <c r="K10" s="736"/>
      <c r="L10" s="619"/>
      <c r="M10" s="619"/>
      <c r="N10" s="619"/>
      <c r="O10" s="619"/>
      <c r="P10" s="619"/>
      <c r="Q10" s="619"/>
      <c r="R10" s="619"/>
      <c r="S10" s="619"/>
      <c r="T10" s="619"/>
      <c r="U10" s="619"/>
      <c r="V10" s="619"/>
      <c r="W10" s="619"/>
      <c r="X10" s="619"/>
      <c r="Y10" s="619"/>
      <c r="Z10" s="619"/>
      <c r="AA10" s="619"/>
      <c r="AB10" s="619"/>
      <c r="AC10" s="619"/>
      <c r="AD10" s="619"/>
      <c r="AE10" s="619"/>
      <c r="AF10" s="619"/>
      <c r="AG10" s="619"/>
      <c r="AH10" s="619"/>
      <c r="AI10" s="619"/>
      <c r="AJ10" s="619"/>
      <c r="AK10" s="619"/>
      <c r="AL10" s="619"/>
      <c r="AM10" s="619"/>
      <c r="AN10" s="619"/>
      <c r="AO10" s="619"/>
      <c r="AP10" s="619"/>
      <c r="AQ10" s="619"/>
      <c r="AR10" s="619"/>
      <c r="AS10" s="619"/>
      <c r="AT10" s="619"/>
      <c r="AU10" s="619"/>
      <c r="AV10" s="619"/>
      <c r="AW10" s="619"/>
      <c r="AX10" s="619"/>
      <c r="AY10" s="619"/>
      <c r="AZ10" s="619"/>
      <c r="BA10" s="619"/>
      <c r="BB10" s="619"/>
      <c r="BC10" s="619"/>
      <c r="BD10" s="619"/>
      <c r="BE10" s="620" t="s">
        <v>5</v>
      </c>
      <c r="BF10" s="621"/>
      <c r="BG10" s="635"/>
      <c r="BH10" s="635"/>
      <c r="BI10" s="635"/>
      <c r="BJ10" s="635"/>
      <c r="BK10" s="635"/>
      <c r="BL10" s="635"/>
      <c r="BM10" s="635"/>
      <c r="BN10" s="635"/>
      <c r="BO10" s="636" t="s">
        <v>202</v>
      </c>
      <c r="BP10" s="636"/>
      <c r="BQ10" s="636"/>
      <c r="BR10" s="636"/>
      <c r="BS10" s="636"/>
      <c r="BT10" s="636"/>
      <c r="BU10" s="636"/>
      <c r="BV10" s="636"/>
      <c r="BW10" s="636"/>
      <c r="BX10" s="636"/>
      <c r="BY10" s="636"/>
      <c r="BZ10" s="637"/>
    </row>
    <row r="11" spans="1:97" ht="18.75" customHeight="1">
      <c r="B11" s="734"/>
      <c r="C11" s="735"/>
      <c r="D11" s="735"/>
      <c r="E11" s="735"/>
      <c r="F11" s="735"/>
      <c r="G11" s="735"/>
      <c r="H11" s="735"/>
      <c r="I11" s="735"/>
      <c r="J11" s="735"/>
      <c r="K11" s="736"/>
      <c r="L11" s="618" t="s">
        <v>6</v>
      </c>
      <c r="M11" s="618"/>
      <c r="N11" s="618"/>
      <c r="O11" s="618"/>
      <c r="P11" s="618"/>
      <c r="Q11" s="618"/>
      <c r="R11" s="618"/>
      <c r="S11" s="618"/>
      <c r="T11" s="618"/>
      <c r="U11" s="618"/>
      <c r="V11" s="618"/>
      <c r="W11" s="618"/>
      <c r="X11" s="618"/>
      <c r="Y11" s="618"/>
      <c r="Z11" s="618" t="s">
        <v>7</v>
      </c>
      <c r="AA11" s="618"/>
      <c r="AB11" s="618"/>
      <c r="AC11" s="618"/>
      <c r="AD11" s="618"/>
      <c r="AE11" s="618"/>
      <c r="AF11" s="618"/>
      <c r="AG11" s="618"/>
      <c r="AH11" s="618"/>
      <c r="AI11" s="618"/>
      <c r="AJ11" s="618"/>
      <c r="AK11" s="618"/>
      <c r="AL11" s="618"/>
      <c r="AM11" s="618"/>
      <c r="AN11" s="618"/>
      <c r="AO11" s="618" t="s">
        <v>8</v>
      </c>
      <c r="AP11" s="618"/>
      <c r="AQ11" s="618"/>
      <c r="AR11" s="618"/>
      <c r="AS11" s="618"/>
      <c r="AT11" s="618"/>
      <c r="AU11" s="618"/>
      <c r="AV11" s="618"/>
      <c r="AW11" s="618"/>
      <c r="AX11" s="618"/>
      <c r="AY11" s="618"/>
      <c r="AZ11" s="618"/>
      <c r="BA11" s="618"/>
      <c r="BB11" s="618"/>
      <c r="BC11" s="618"/>
      <c r="BD11" s="618"/>
      <c r="BE11" s="632"/>
      <c r="BF11" s="633"/>
      <c r="BG11" s="633"/>
      <c r="BH11" s="633"/>
      <c r="BI11" s="633"/>
      <c r="BJ11" s="633"/>
      <c r="BK11" s="633"/>
      <c r="BL11" s="633"/>
      <c r="BM11" s="633"/>
      <c r="BN11" s="633"/>
      <c r="BO11" s="633"/>
      <c r="BP11" s="633"/>
      <c r="BQ11" s="633"/>
      <c r="BR11" s="633"/>
      <c r="BS11" s="633"/>
      <c r="BT11" s="633"/>
      <c r="BU11" s="633"/>
      <c r="BV11" s="633"/>
      <c r="BW11" s="633"/>
      <c r="BX11" s="633"/>
      <c r="BY11" s="633"/>
      <c r="BZ11" s="634"/>
    </row>
    <row r="12" spans="1:97" ht="18.75" customHeight="1">
      <c r="B12" s="734"/>
      <c r="C12" s="735"/>
      <c r="D12" s="735"/>
      <c r="E12" s="735"/>
      <c r="F12" s="735"/>
      <c r="G12" s="735"/>
      <c r="H12" s="735"/>
      <c r="I12" s="735"/>
      <c r="J12" s="735"/>
      <c r="K12" s="736"/>
      <c r="L12" s="622"/>
      <c r="M12" s="622"/>
      <c r="N12" s="622"/>
      <c r="O12" s="622"/>
      <c r="P12" s="622"/>
      <c r="Q12" s="622"/>
      <c r="R12" s="622"/>
      <c r="S12" s="622"/>
      <c r="T12" s="622"/>
      <c r="U12" s="622"/>
      <c r="V12" s="622"/>
      <c r="W12" s="622"/>
      <c r="X12" s="622"/>
      <c r="Y12" s="622"/>
      <c r="Z12" s="622"/>
      <c r="AA12" s="622"/>
      <c r="AB12" s="622"/>
      <c r="AC12" s="622"/>
      <c r="AD12" s="622"/>
      <c r="AE12" s="622"/>
      <c r="AF12" s="622"/>
      <c r="AG12" s="622"/>
      <c r="AH12" s="622"/>
      <c r="AI12" s="622"/>
      <c r="AJ12" s="622"/>
      <c r="AK12" s="622"/>
      <c r="AL12" s="622"/>
      <c r="AM12" s="622"/>
      <c r="AN12" s="622"/>
      <c r="AO12" s="622"/>
      <c r="AP12" s="622"/>
      <c r="AQ12" s="622"/>
      <c r="AR12" s="622"/>
      <c r="AS12" s="622"/>
      <c r="AT12" s="622"/>
      <c r="AU12" s="622"/>
      <c r="AV12" s="622"/>
      <c r="AW12" s="622"/>
      <c r="AX12" s="622"/>
      <c r="AY12" s="622"/>
      <c r="AZ12" s="622"/>
      <c r="BA12" s="622"/>
      <c r="BB12" s="622"/>
      <c r="BC12" s="622"/>
      <c r="BD12" s="622"/>
      <c r="BE12" s="632"/>
      <c r="BF12" s="633"/>
      <c r="BG12" s="633"/>
      <c r="BH12" s="633"/>
      <c r="BI12" s="633"/>
      <c r="BJ12" s="633"/>
      <c r="BK12" s="633"/>
      <c r="BL12" s="633"/>
      <c r="BM12" s="633"/>
      <c r="BN12" s="633"/>
      <c r="BO12" s="633"/>
      <c r="BP12" s="633"/>
      <c r="BQ12" s="633"/>
      <c r="BR12" s="633"/>
      <c r="BS12" s="633"/>
      <c r="BT12" s="633"/>
      <c r="BU12" s="633"/>
      <c r="BV12" s="633"/>
      <c r="BW12" s="633"/>
      <c r="BX12" s="633"/>
      <c r="BY12" s="633"/>
      <c r="BZ12" s="634"/>
    </row>
    <row r="13" spans="1:97" ht="18.75" customHeight="1">
      <c r="B13" s="734"/>
      <c r="C13" s="735"/>
      <c r="D13" s="735"/>
      <c r="E13" s="735"/>
      <c r="F13" s="735"/>
      <c r="G13" s="735"/>
      <c r="H13" s="735"/>
      <c r="I13" s="735"/>
      <c r="J13" s="735"/>
      <c r="K13" s="736"/>
      <c r="L13" s="737" t="s">
        <v>111</v>
      </c>
      <c r="M13" s="624"/>
      <c r="N13" s="624"/>
      <c r="O13" s="624"/>
      <c r="P13" s="624"/>
      <c r="Q13" s="624"/>
      <c r="R13" s="624"/>
      <c r="S13" s="624"/>
      <c r="T13" s="624"/>
      <c r="U13" s="624"/>
      <c r="V13" s="624"/>
      <c r="W13" s="624"/>
      <c r="X13" s="624"/>
      <c r="Y13" s="624"/>
      <c r="Z13" s="624"/>
      <c r="AA13" s="624"/>
      <c r="AB13" s="624"/>
      <c r="AC13" s="624"/>
      <c r="AD13" s="624"/>
      <c r="AE13" s="624"/>
      <c r="AF13" s="624"/>
      <c r="AG13" s="624"/>
      <c r="AH13" s="624"/>
      <c r="AI13" s="624"/>
      <c r="AJ13" s="624"/>
      <c r="AK13" s="624"/>
      <c r="AL13" s="624"/>
      <c r="AM13" s="624"/>
      <c r="AN13" s="624"/>
      <c r="AO13" s="624"/>
      <c r="AP13" s="624"/>
      <c r="AQ13" s="624"/>
      <c r="AR13" s="624"/>
      <c r="AS13" s="624"/>
      <c r="AT13" s="624"/>
      <c r="AU13" s="624"/>
      <c r="AV13" s="624"/>
      <c r="AW13" s="624"/>
      <c r="AX13" s="624"/>
      <c r="AY13" s="624"/>
      <c r="AZ13" s="624"/>
      <c r="BA13" s="624"/>
      <c r="BB13" s="624"/>
      <c r="BC13" s="624"/>
      <c r="BD13" s="624"/>
      <c r="BE13" s="624"/>
      <c r="BF13" s="624"/>
      <c r="BG13" s="624"/>
      <c r="BH13" s="624"/>
      <c r="BI13" s="624"/>
      <c r="BJ13" s="624"/>
      <c r="BK13" s="624"/>
      <c r="BL13" s="624"/>
      <c r="BM13" s="624"/>
      <c r="BN13" s="624"/>
      <c r="BO13" s="624"/>
      <c r="BP13" s="624"/>
      <c r="BQ13" s="624"/>
      <c r="BR13" s="624"/>
      <c r="BS13" s="624"/>
      <c r="BT13" s="624"/>
      <c r="BU13" s="624"/>
      <c r="BV13" s="624"/>
      <c r="BW13" s="624"/>
      <c r="BX13" s="624"/>
      <c r="BY13" s="624"/>
      <c r="BZ13" s="738"/>
    </row>
    <row r="14" spans="1:97" ht="18.75" customHeight="1">
      <c r="B14" s="734"/>
      <c r="C14" s="735"/>
      <c r="D14" s="735"/>
      <c r="E14" s="735"/>
      <c r="F14" s="735"/>
      <c r="G14" s="735"/>
      <c r="H14" s="735"/>
      <c r="I14" s="735"/>
      <c r="J14" s="735"/>
      <c r="K14" s="736"/>
      <c r="L14" s="618" t="s">
        <v>2</v>
      </c>
      <c r="M14" s="618"/>
      <c r="N14" s="618"/>
      <c r="O14" s="618"/>
      <c r="P14" s="618"/>
      <c r="Q14" s="618"/>
      <c r="R14" s="618"/>
      <c r="S14" s="618"/>
      <c r="T14" s="618"/>
      <c r="U14" s="618"/>
      <c r="V14" s="618"/>
      <c r="W14" s="618"/>
      <c r="X14" s="618"/>
      <c r="Y14" s="618"/>
      <c r="Z14" s="618" t="s">
        <v>225</v>
      </c>
      <c r="AA14" s="618"/>
      <c r="AB14" s="618"/>
      <c r="AC14" s="618"/>
      <c r="AD14" s="618"/>
      <c r="AE14" s="618"/>
      <c r="AF14" s="618"/>
      <c r="AG14" s="618"/>
      <c r="AH14" s="618"/>
      <c r="AI14" s="618"/>
      <c r="AJ14" s="618"/>
      <c r="AK14" s="618"/>
      <c r="AL14" s="618"/>
      <c r="AM14" s="618"/>
      <c r="AN14" s="618"/>
      <c r="AO14" s="618"/>
      <c r="AP14" s="618"/>
      <c r="AQ14" s="618"/>
      <c r="AR14" s="618"/>
      <c r="AS14" s="618"/>
      <c r="AT14" s="618"/>
      <c r="AU14" s="618"/>
      <c r="AV14" s="618"/>
      <c r="AW14" s="618"/>
      <c r="AX14" s="618"/>
      <c r="AY14" s="618"/>
      <c r="AZ14" s="618"/>
      <c r="BA14" s="618"/>
      <c r="BB14" s="618"/>
      <c r="BC14" s="618"/>
      <c r="BD14" s="618"/>
      <c r="BE14" s="618" t="s">
        <v>9</v>
      </c>
      <c r="BF14" s="618"/>
      <c r="BG14" s="618"/>
      <c r="BH14" s="618"/>
      <c r="BI14" s="618"/>
      <c r="BJ14" s="618"/>
      <c r="BK14" s="618"/>
      <c r="BL14" s="618"/>
      <c r="BM14" s="618"/>
      <c r="BN14" s="618"/>
      <c r="BO14" s="618"/>
      <c r="BP14" s="618"/>
      <c r="BQ14" s="618"/>
      <c r="BR14" s="618"/>
      <c r="BS14" s="618"/>
      <c r="BT14" s="618"/>
      <c r="BU14" s="618"/>
      <c r="BV14" s="618"/>
      <c r="BW14" s="618"/>
      <c r="BX14" s="618"/>
      <c r="BY14" s="618"/>
      <c r="BZ14" s="716"/>
    </row>
    <row r="15" spans="1:97" ht="18.75" customHeight="1">
      <c r="B15" s="734"/>
      <c r="C15" s="735"/>
      <c r="D15" s="735"/>
      <c r="E15" s="735"/>
      <c r="F15" s="735"/>
      <c r="G15" s="735"/>
      <c r="H15" s="735"/>
      <c r="I15" s="735"/>
      <c r="J15" s="735"/>
      <c r="K15" s="736"/>
      <c r="L15" s="619"/>
      <c r="M15" s="619"/>
      <c r="N15" s="619"/>
      <c r="O15" s="619"/>
      <c r="P15" s="619"/>
      <c r="Q15" s="619"/>
      <c r="R15" s="619"/>
      <c r="S15" s="619"/>
      <c r="T15" s="619"/>
      <c r="U15" s="619"/>
      <c r="V15" s="619"/>
      <c r="W15" s="619"/>
      <c r="X15" s="619"/>
      <c r="Y15" s="619"/>
      <c r="Z15" s="619"/>
      <c r="AA15" s="619"/>
      <c r="AB15" s="619"/>
      <c r="AC15" s="619"/>
      <c r="AD15" s="619"/>
      <c r="AE15" s="619"/>
      <c r="AF15" s="619"/>
      <c r="AG15" s="619"/>
      <c r="AH15" s="619"/>
      <c r="AI15" s="619"/>
      <c r="AJ15" s="619"/>
      <c r="AK15" s="619"/>
      <c r="AL15" s="619"/>
      <c r="AM15" s="619"/>
      <c r="AN15" s="619"/>
      <c r="AO15" s="619"/>
      <c r="AP15" s="619"/>
      <c r="AQ15" s="619"/>
      <c r="AR15" s="619"/>
      <c r="AS15" s="619"/>
      <c r="AT15" s="619"/>
      <c r="AU15" s="619"/>
      <c r="AV15" s="619"/>
      <c r="AW15" s="619"/>
      <c r="AX15" s="619"/>
      <c r="AY15" s="619"/>
      <c r="AZ15" s="619"/>
      <c r="BA15" s="619"/>
      <c r="BB15" s="619"/>
      <c r="BC15" s="619"/>
      <c r="BD15" s="619"/>
      <c r="BE15" s="601"/>
      <c r="BF15" s="602"/>
      <c r="BG15" s="602"/>
      <c r="BH15" s="602"/>
      <c r="BI15" s="602"/>
      <c r="BJ15" s="602"/>
      <c r="BK15" s="602"/>
      <c r="BL15" s="602"/>
      <c r="BM15" s="602"/>
      <c r="BN15" s="602"/>
      <c r="BO15" s="602"/>
      <c r="BP15" s="602"/>
      <c r="BQ15" s="602"/>
      <c r="BR15" s="602"/>
      <c r="BS15" s="602"/>
      <c r="BT15" s="602"/>
      <c r="BU15" s="602"/>
      <c r="BV15" s="602"/>
      <c r="BW15" s="602"/>
      <c r="BX15" s="602"/>
      <c r="BY15" s="602"/>
      <c r="BZ15" s="739"/>
    </row>
    <row r="16" spans="1:97" ht="18.75" customHeight="1">
      <c r="B16" s="734"/>
      <c r="C16" s="735"/>
      <c r="D16" s="735"/>
      <c r="E16" s="735"/>
      <c r="F16" s="735"/>
      <c r="G16" s="735"/>
      <c r="H16" s="735"/>
      <c r="I16" s="735"/>
      <c r="J16" s="735"/>
      <c r="K16" s="736"/>
      <c r="L16" s="618" t="s">
        <v>6</v>
      </c>
      <c r="M16" s="618"/>
      <c r="N16" s="618"/>
      <c r="O16" s="618"/>
      <c r="P16" s="618"/>
      <c r="Q16" s="618"/>
      <c r="R16" s="618"/>
      <c r="S16" s="618"/>
      <c r="T16" s="618"/>
      <c r="U16" s="618"/>
      <c r="V16" s="618"/>
      <c r="W16" s="618"/>
      <c r="X16" s="618"/>
      <c r="Y16" s="618"/>
      <c r="Z16" s="618" t="s">
        <v>7</v>
      </c>
      <c r="AA16" s="618"/>
      <c r="AB16" s="618"/>
      <c r="AC16" s="618"/>
      <c r="AD16" s="618"/>
      <c r="AE16" s="618"/>
      <c r="AF16" s="618"/>
      <c r="AG16" s="618"/>
      <c r="AH16" s="618"/>
      <c r="AI16" s="618"/>
      <c r="AJ16" s="618"/>
      <c r="AK16" s="618"/>
      <c r="AL16" s="618"/>
      <c r="AM16" s="618"/>
      <c r="AN16" s="618"/>
      <c r="AO16" s="618" t="s">
        <v>8</v>
      </c>
      <c r="AP16" s="618"/>
      <c r="AQ16" s="618"/>
      <c r="AR16" s="618"/>
      <c r="AS16" s="618"/>
      <c r="AT16" s="618"/>
      <c r="AU16" s="618"/>
      <c r="AV16" s="618"/>
      <c r="AW16" s="618"/>
      <c r="AX16" s="618"/>
      <c r="AY16" s="618"/>
      <c r="AZ16" s="618"/>
      <c r="BA16" s="618"/>
      <c r="BB16" s="618"/>
      <c r="BC16" s="618"/>
      <c r="BD16" s="618"/>
      <c r="BE16" s="604"/>
      <c r="BF16" s="605"/>
      <c r="BG16" s="605"/>
      <c r="BH16" s="605"/>
      <c r="BI16" s="605"/>
      <c r="BJ16" s="605"/>
      <c r="BK16" s="605"/>
      <c r="BL16" s="605"/>
      <c r="BM16" s="605"/>
      <c r="BN16" s="605"/>
      <c r="BO16" s="605"/>
      <c r="BP16" s="605"/>
      <c r="BQ16" s="605"/>
      <c r="BR16" s="605"/>
      <c r="BS16" s="605"/>
      <c r="BT16" s="605"/>
      <c r="BU16" s="605"/>
      <c r="BV16" s="605"/>
      <c r="BW16" s="605"/>
      <c r="BX16" s="605"/>
      <c r="BY16" s="605"/>
      <c r="BZ16" s="639"/>
    </row>
    <row r="17" spans="1:88" ht="18.75" customHeight="1" thickBot="1">
      <c r="B17" s="734"/>
      <c r="C17" s="735"/>
      <c r="D17" s="735"/>
      <c r="E17" s="735"/>
      <c r="F17" s="735"/>
      <c r="G17" s="735"/>
      <c r="H17" s="735"/>
      <c r="I17" s="735"/>
      <c r="J17" s="735"/>
      <c r="K17" s="736"/>
      <c r="L17" s="622"/>
      <c r="M17" s="622"/>
      <c r="N17" s="622"/>
      <c r="O17" s="622"/>
      <c r="P17" s="622"/>
      <c r="Q17" s="622"/>
      <c r="R17" s="622"/>
      <c r="S17" s="622"/>
      <c r="T17" s="622"/>
      <c r="U17" s="622"/>
      <c r="V17" s="622"/>
      <c r="W17" s="622"/>
      <c r="X17" s="622"/>
      <c r="Y17" s="622"/>
      <c r="Z17" s="622"/>
      <c r="AA17" s="622"/>
      <c r="AB17" s="622"/>
      <c r="AC17" s="622"/>
      <c r="AD17" s="622"/>
      <c r="AE17" s="622"/>
      <c r="AF17" s="622"/>
      <c r="AG17" s="622"/>
      <c r="AH17" s="622"/>
      <c r="AI17" s="622"/>
      <c r="AJ17" s="622"/>
      <c r="AK17" s="622"/>
      <c r="AL17" s="622"/>
      <c r="AM17" s="622"/>
      <c r="AN17" s="622"/>
      <c r="AO17" s="622"/>
      <c r="AP17" s="622"/>
      <c r="AQ17" s="622"/>
      <c r="AR17" s="622"/>
      <c r="AS17" s="622"/>
      <c r="AT17" s="622"/>
      <c r="AU17" s="622"/>
      <c r="AV17" s="622"/>
      <c r="AW17" s="622"/>
      <c r="AX17" s="622"/>
      <c r="AY17" s="622"/>
      <c r="AZ17" s="622"/>
      <c r="BA17" s="622"/>
      <c r="BB17" s="622"/>
      <c r="BC17" s="622"/>
      <c r="BD17" s="622"/>
      <c r="BE17" s="604"/>
      <c r="BF17" s="605"/>
      <c r="BG17" s="605"/>
      <c r="BH17" s="605"/>
      <c r="BI17" s="605"/>
      <c r="BJ17" s="605"/>
      <c r="BK17" s="605"/>
      <c r="BL17" s="605"/>
      <c r="BM17" s="605"/>
      <c r="BN17" s="605"/>
      <c r="BO17" s="605"/>
      <c r="BP17" s="605"/>
      <c r="BQ17" s="605"/>
      <c r="BR17" s="605"/>
      <c r="BS17" s="605"/>
      <c r="BT17" s="605"/>
      <c r="BU17" s="605"/>
      <c r="BV17" s="605"/>
      <c r="BW17" s="605"/>
      <c r="BX17" s="605"/>
      <c r="BY17" s="605"/>
      <c r="BZ17" s="639"/>
    </row>
    <row r="18" spans="1:88" ht="19.5" customHeight="1">
      <c r="B18" s="705" t="s">
        <v>92</v>
      </c>
      <c r="C18" s="706"/>
      <c r="D18" s="706"/>
      <c r="E18" s="706"/>
      <c r="F18" s="706"/>
      <c r="G18" s="706"/>
      <c r="H18" s="706"/>
      <c r="I18" s="706"/>
      <c r="J18" s="706"/>
      <c r="K18" s="706"/>
      <c r="L18" s="706" t="s">
        <v>1</v>
      </c>
      <c r="M18" s="706"/>
      <c r="N18" s="706"/>
      <c r="O18" s="706"/>
      <c r="P18" s="706"/>
      <c r="Q18" s="706"/>
      <c r="R18" s="706"/>
      <c r="S18" s="706"/>
      <c r="T18" s="706"/>
      <c r="U18" s="706"/>
      <c r="V18" s="745"/>
      <c r="W18" s="746"/>
      <c r="X18" s="746"/>
      <c r="Y18" s="746"/>
      <c r="Z18" s="746"/>
      <c r="AA18" s="746"/>
      <c r="AB18" s="746"/>
      <c r="AC18" s="746"/>
      <c r="AD18" s="746"/>
      <c r="AE18" s="746"/>
      <c r="AF18" s="746"/>
      <c r="AG18" s="746"/>
      <c r="AH18" s="746"/>
      <c r="AI18" s="746"/>
      <c r="AJ18" s="746"/>
      <c r="AK18" s="746"/>
      <c r="AL18" s="746"/>
      <c r="AM18" s="746"/>
      <c r="AN18" s="746"/>
      <c r="AO18" s="746"/>
      <c r="AP18" s="746"/>
      <c r="AQ18" s="746"/>
      <c r="AR18" s="746"/>
      <c r="AS18" s="746"/>
      <c r="AT18" s="746"/>
      <c r="AU18" s="746"/>
      <c r="AV18" s="746"/>
      <c r="AW18" s="746"/>
      <c r="AX18" s="746"/>
      <c r="AY18" s="746"/>
      <c r="AZ18" s="746"/>
      <c r="BA18" s="746"/>
      <c r="BB18" s="746"/>
      <c r="BC18" s="746"/>
      <c r="BD18" s="746"/>
      <c r="BE18" s="746"/>
      <c r="BF18" s="746"/>
      <c r="BG18" s="746"/>
      <c r="BH18" s="746"/>
      <c r="BI18" s="746"/>
      <c r="BJ18" s="746"/>
      <c r="BK18" s="746"/>
      <c r="BL18" s="746"/>
      <c r="BM18" s="746"/>
      <c r="BN18" s="746"/>
      <c r="BO18" s="746"/>
      <c r="BP18" s="746"/>
      <c r="BQ18" s="746"/>
      <c r="BR18" s="746"/>
      <c r="BS18" s="746"/>
      <c r="BT18" s="746"/>
      <c r="BU18" s="746"/>
      <c r="BV18" s="746"/>
      <c r="BW18" s="746"/>
      <c r="BX18" s="746"/>
      <c r="BY18" s="746"/>
      <c r="BZ18" s="747"/>
    </row>
    <row r="19" spans="1:88" ht="19.5" customHeight="1">
      <c r="B19" s="797"/>
      <c r="C19" s="740"/>
      <c r="D19" s="740"/>
      <c r="E19" s="740"/>
      <c r="F19" s="740"/>
      <c r="G19" s="740"/>
      <c r="H19" s="740"/>
      <c r="I19" s="740"/>
      <c r="J19" s="740"/>
      <c r="K19" s="740"/>
      <c r="L19" s="740" t="s">
        <v>124</v>
      </c>
      <c r="M19" s="740"/>
      <c r="N19" s="740"/>
      <c r="O19" s="740"/>
      <c r="P19" s="740"/>
      <c r="Q19" s="740"/>
      <c r="R19" s="740"/>
      <c r="S19" s="740"/>
      <c r="T19" s="740"/>
      <c r="U19" s="740"/>
      <c r="V19" s="741"/>
      <c r="W19" s="741"/>
      <c r="X19" s="741"/>
      <c r="Y19" s="741"/>
      <c r="Z19" s="741"/>
      <c r="AA19" s="741"/>
      <c r="AB19" s="741"/>
      <c r="AC19" s="741"/>
      <c r="AD19" s="741"/>
      <c r="AE19" s="741"/>
      <c r="AF19" s="741"/>
      <c r="AG19" s="741"/>
      <c r="AH19" s="741"/>
      <c r="AI19" s="741"/>
      <c r="AJ19" s="741"/>
      <c r="AK19" s="741"/>
      <c r="AL19" s="741"/>
      <c r="AM19" s="741"/>
      <c r="AN19" s="741"/>
      <c r="AO19" s="741"/>
      <c r="AP19" s="741"/>
      <c r="AQ19" s="741"/>
      <c r="AR19" s="741"/>
      <c r="AS19" s="741"/>
      <c r="AT19" s="741"/>
      <c r="AU19" s="741"/>
      <c r="AV19" s="741"/>
      <c r="AW19" s="741"/>
      <c r="AX19" s="741"/>
      <c r="AY19" s="741"/>
      <c r="AZ19" s="741"/>
      <c r="BA19" s="741"/>
      <c r="BB19" s="741"/>
      <c r="BC19" s="741"/>
      <c r="BD19" s="741"/>
      <c r="BE19" s="741"/>
      <c r="BF19" s="741"/>
      <c r="BG19" s="741"/>
      <c r="BH19" s="741"/>
      <c r="BI19" s="741"/>
      <c r="BJ19" s="741"/>
      <c r="BK19" s="741"/>
      <c r="BL19" s="741"/>
      <c r="BM19" s="741"/>
      <c r="BN19" s="741"/>
      <c r="BO19" s="741"/>
      <c r="BP19" s="741"/>
      <c r="BQ19" s="741"/>
      <c r="BR19" s="741"/>
      <c r="BS19" s="741"/>
      <c r="BT19" s="741"/>
      <c r="BU19" s="741"/>
      <c r="BV19" s="741"/>
      <c r="BW19" s="741"/>
      <c r="BX19" s="741"/>
      <c r="BY19" s="741"/>
      <c r="BZ19" s="742"/>
    </row>
    <row r="20" spans="1:88" ht="19.5" customHeight="1">
      <c r="B20" s="707"/>
      <c r="C20" s="708"/>
      <c r="D20" s="708"/>
      <c r="E20" s="708"/>
      <c r="F20" s="708"/>
      <c r="G20" s="708"/>
      <c r="H20" s="708"/>
      <c r="I20" s="708"/>
      <c r="J20" s="708"/>
      <c r="K20" s="708"/>
      <c r="L20" s="740" t="s">
        <v>184</v>
      </c>
      <c r="M20" s="740"/>
      <c r="N20" s="740"/>
      <c r="O20" s="740"/>
      <c r="P20" s="740"/>
      <c r="Q20" s="740"/>
      <c r="R20" s="740"/>
      <c r="S20" s="740"/>
      <c r="T20" s="740"/>
      <c r="U20" s="740"/>
      <c r="V20" s="743"/>
      <c r="W20" s="744"/>
      <c r="X20" s="744"/>
      <c r="Y20" s="744"/>
      <c r="Z20" s="744"/>
      <c r="AA20" s="744"/>
      <c r="AB20" s="744"/>
      <c r="AC20" s="744"/>
      <c r="AD20" s="744"/>
      <c r="AE20" s="744"/>
      <c r="AF20" s="744"/>
      <c r="AG20" s="744"/>
      <c r="AH20" s="751" t="s">
        <v>185</v>
      </c>
      <c r="AI20" s="752"/>
      <c r="AJ20" s="752"/>
      <c r="AK20" s="752"/>
      <c r="AL20" s="752"/>
      <c r="AM20" s="752"/>
      <c r="AN20" s="752"/>
      <c r="AO20" s="752"/>
      <c r="AP20" s="752"/>
      <c r="AQ20" s="752"/>
      <c r="AR20" s="743"/>
      <c r="AS20" s="744"/>
      <c r="AT20" s="744"/>
      <c r="AU20" s="744"/>
      <c r="AV20" s="744"/>
      <c r="AW20" s="570" t="s">
        <v>106</v>
      </c>
      <c r="AX20" s="570"/>
      <c r="AY20" s="755"/>
      <c r="AZ20" s="755"/>
      <c r="BA20" s="755"/>
      <c r="BB20" s="545" t="s">
        <v>191</v>
      </c>
      <c r="BC20" s="546"/>
      <c r="BD20" s="751"/>
      <c r="BE20" s="752"/>
      <c r="BF20" s="752"/>
      <c r="BG20" s="752"/>
      <c r="BH20" s="752"/>
      <c r="BI20" s="752"/>
      <c r="BJ20" s="752"/>
      <c r="BK20" s="752"/>
      <c r="BL20" s="752"/>
      <c r="BM20" s="752"/>
      <c r="BN20" s="752"/>
      <c r="BO20" s="752"/>
      <c r="BP20" s="752"/>
      <c r="BQ20" s="752"/>
      <c r="BR20" s="752"/>
      <c r="BS20" s="752"/>
      <c r="BT20" s="752"/>
      <c r="BU20" s="752"/>
      <c r="BV20" s="752"/>
      <c r="BW20" s="752"/>
      <c r="BX20" s="752"/>
      <c r="BY20" s="752"/>
      <c r="BZ20" s="753"/>
    </row>
    <row r="21" spans="1:88" ht="19.5" customHeight="1">
      <c r="B21" s="707"/>
      <c r="C21" s="708"/>
      <c r="D21" s="708"/>
      <c r="E21" s="708"/>
      <c r="F21" s="708"/>
      <c r="G21" s="708"/>
      <c r="H21" s="708"/>
      <c r="I21" s="708"/>
      <c r="J21" s="708"/>
      <c r="K21" s="708"/>
      <c r="L21" s="740" t="s">
        <v>186</v>
      </c>
      <c r="M21" s="740"/>
      <c r="N21" s="740"/>
      <c r="O21" s="740"/>
      <c r="P21" s="740"/>
      <c r="Q21" s="740"/>
      <c r="R21" s="740"/>
      <c r="S21" s="740"/>
      <c r="T21" s="740"/>
      <c r="U21" s="740"/>
      <c r="V21" s="761"/>
      <c r="W21" s="762"/>
      <c r="X21" s="762"/>
      <c r="Y21" s="762"/>
      <c r="Z21" s="762"/>
      <c r="AA21" s="762"/>
      <c r="AB21" s="762"/>
      <c r="AC21" s="762"/>
      <c r="AD21" s="762"/>
      <c r="AE21" s="775" t="s">
        <v>190</v>
      </c>
      <c r="AF21" s="775"/>
      <c r="AG21" s="776"/>
      <c r="AH21" s="740" t="s">
        <v>197</v>
      </c>
      <c r="AI21" s="740"/>
      <c r="AJ21" s="740"/>
      <c r="AK21" s="740"/>
      <c r="AL21" s="740"/>
      <c r="AM21" s="740"/>
      <c r="AN21" s="740"/>
      <c r="AO21" s="740"/>
      <c r="AP21" s="740"/>
      <c r="AQ21" s="740"/>
      <c r="AR21" s="761"/>
      <c r="AS21" s="762"/>
      <c r="AT21" s="762"/>
      <c r="AU21" s="762"/>
      <c r="AV21" s="762"/>
      <c r="AW21" s="762"/>
      <c r="AX21" s="762"/>
      <c r="AY21" s="762"/>
      <c r="AZ21" s="762"/>
      <c r="BA21" s="775" t="s">
        <v>190</v>
      </c>
      <c r="BB21" s="775"/>
      <c r="BC21" s="776"/>
      <c r="BD21" s="740" t="s">
        <v>187</v>
      </c>
      <c r="BE21" s="740"/>
      <c r="BF21" s="740"/>
      <c r="BG21" s="740"/>
      <c r="BH21" s="740"/>
      <c r="BI21" s="740"/>
      <c r="BJ21" s="740"/>
      <c r="BK21" s="740"/>
      <c r="BL21" s="740"/>
      <c r="BM21" s="740"/>
      <c r="BN21" s="761"/>
      <c r="BO21" s="762"/>
      <c r="BP21" s="762"/>
      <c r="BQ21" s="762"/>
      <c r="BR21" s="762"/>
      <c r="BS21" s="762"/>
      <c r="BT21" s="762"/>
      <c r="BU21" s="762"/>
      <c r="BV21" s="762"/>
      <c r="BW21" s="775" t="s">
        <v>190</v>
      </c>
      <c r="BX21" s="775"/>
      <c r="BY21" s="775"/>
      <c r="BZ21" s="185"/>
    </row>
    <row r="22" spans="1:88" ht="19.5" customHeight="1">
      <c r="B22" s="707"/>
      <c r="C22" s="708"/>
      <c r="D22" s="708"/>
      <c r="E22" s="708"/>
      <c r="F22" s="708"/>
      <c r="G22" s="708"/>
      <c r="H22" s="708"/>
      <c r="I22" s="708"/>
      <c r="J22" s="708"/>
      <c r="K22" s="708"/>
      <c r="L22" s="740" t="s">
        <v>188</v>
      </c>
      <c r="M22" s="740"/>
      <c r="N22" s="740"/>
      <c r="O22" s="740"/>
      <c r="P22" s="740"/>
      <c r="Q22" s="740"/>
      <c r="R22" s="740"/>
      <c r="S22" s="740"/>
      <c r="T22" s="740"/>
      <c r="U22" s="740"/>
      <c r="V22" s="773"/>
      <c r="W22" s="773"/>
      <c r="X22" s="773"/>
      <c r="Y22" s="773"/>
      <c r="Z22" s="773"/>
      <c r="AA22" s="773"/>
      <c r="AB22" s="773"/>
      <c r="AC22" s="773"/>
      <c r="AD22" s="773"/>
      <c r="AE22" s="773"/>
      <c r="AF22" s="773"/>
      <c r="AG22" s="773"/>
      <c r="AH22" s="773"/>
      <c r="AI22" s="773"/>
      <c r="AJ22" s="773"/>
      <c r="AK22" s="773"/>
      <c r="AL22" s="773"/>
      <c r="AM22" s="773"/>
      <c r="AN22" s="773"/>
      <c r="AO22" s="773"/>
      <c r="AP22" s="773"/>
      <c r="AQ22" s="773"/>
      <c r="AR22" s="773"/>
      <c r="AS22" s="773"/>
      <c r="AT22" s="773"/>
      <c r="AU22" s="773"/>
      <c r="AV22" s="773"/>
      <c r="AW22" s="773"/>
      <c r="AX22" s="773"/>
      <c r="AY22" s="773"/>
      <c r="AZ22" s="773"/>
      <c r="BA22" s="773"/>
      <c r="BB22" s="773"/>
      <c r="BC22" s="773"/>
      <c r="BD22" s="773"/>
      <c r="BE22" s="773"/>
      <c r="BF22" s="773"/>
      <c r="BG22" s="773"/>
      <c r="BH22" s="773"/>
      <c r="BI22" s="773"/>
      <c r="BJ22" s="773"/>
      <c r="BK22" s="773"/>
      <c r="BL22" s="773"/>
      <c r="BM22" s="773"/>
      <c r="BN22" s="773"/>
      <c r="BO22" s="773"/>
      <c r="BP22" s="773"/>
      <c r="BQ22" s="773"/>
      <c r="BR22" s="773"/>
      <c r="BS22" s="773"/>
      <c r="BT22" s="773"/>
      <c r="BU22" s="773"/>
      <c r="BV22" s="773"/>
      <c r="BW22" s="773"/>
      <c r="BX22" s="773"/>
      <c r="BY22" s="773"/>
      <c r="BZ22" s="774"/>
    </row>
    <row r="23" spans="1:88" ht="19.5" customHeight="1" thickBot="1">
      <c r="B23" s="798"/>
      <c r="C23" s="763"/>
      <c r="D23" s="763"/>
      <c r="E23" s="763"/>
      <c r="F23" s="763"/>
      <c r="G23" s="763"/>
      <c r="H23" s="763"/>
      <c r="I23" s="763"/>
      <c r="J23" s="763"/>
      <c r="K23" s="763"/>
      <c r="L23" s="763" t="s">
        <v>189</v>
      </c>
      <c r="M23" s="763"/>
      <c r="N23" s="763"/>
      <c r="O23" s="763"/>
      <c r="P23" s="763"/>
      <c r="Q23" s="763"/>
      <c r="R23" s="763"/>
      <c r="S23" s="763"/>
      <c r="T23" s="763"/>
      <c r="U23" s="763"/>
      <c r="V23" s="764"/>
      <c r="W23" s="764"/>
      <c r="X23" s="764"/>
      <c r="Y23" s="764"/>
      <c r="Z23" s="764"/>
      <c r="AA23" s="764"/>
      <c r="AB23" s="764"/>
      <c r="AC23" s="764"/>
      <c r="AD23" s="764"/>
      <c r="AE23" s="764"/>
      <c r="AF23" s="764"/>
      <c r="AG23" s="764"/>
      <c r="AH23" s="764"/>
      <c r="AI23" s="764"/>
      <c r="AJ23" s="764"/>
      <c r="AK23" s="764"/>
      <c r="AL23" s="764"/>
      <c r="AM23" s="764"/>
      <c r="AN23" s="764"/>
      <c r="AO23" s="764"/>
      <c r="AP23" s="764"/>
      <c r="AQ23" s="764"/>
      <c r="AR23" s="764"/>
      <c r="AS23" s="764"/>
      <c r="AT23" s="764"/>
      <c r="AU23" s="764"/>
      <c r="AV23" s="764"/>
      <c r="AW23" s="764"/>
      <c r="AX23" s="764"/>
      <c r="AY23" s="764"/>
      <c r="AZ23" s="764"/>
      <c r="BA23" s="764"/>
      <c r="BB23" s="764"/>
      <c r="BC23" s="764"/>
      <c r="BD23" s="764"/>
      <c r="BE23" s="764"/>
      <c r="BF23" s="764"/>
      <c r="BG23" s="764"/>
      <c r="BH23" s="764"/>
      <c r="BI23" s="764"/>
      <c r="BJ23" s="764"/>
      <c r="BK23" s="764"/>
      <c r="BL23" s="764"/>
      <c r="BM23" s="764"/>
      <c r="BN23" s="764"/>
      <c r="BO23" s="764"/>
      <c r="BP23" s="764"/>
      <c r="BQ23" s="764"/>
      <c r="BR23" s="764"/>
      <c r="BS23" s="764"/>
      <c r="BT23" s="764"/>
      <c r="BU23" s="764"/>
      <c r="BV23" s="764"/>
      <c r="BW23" s="764"/>
      <c r="BX23" s="764"/>
      <c r="BY23" s="764"/>
      <c r="BZ23" s="765"/>
    </row>
    <row r="24" spans="1:88" s="8" customFormat="1" ht="17.25" customHeight="1">
      <c r="A24" s="7"/>
      <c r="B24" s="705" t="s">
        <v>211</v>
      </c>
      <c r="C24" s="706"/>
      <c r="D24" s="706"/>
      <c r="E24" s="706"/>
      <c r="F24" s="706"/>
      <c r="G24" s="706"/>
      <c r="H24" s="706"/>
      <c r="I24" s="706"/>
      <c r="J24" s="706"/>
      <c r="K24" s="706"/>
      <c r="L24" s="812" t="s">
        <v>94</v>
      </c>
      <c r="M24" s="813"/>
      <c r="N24" s="814"/>
      <c r="O24" s="814"/>
      <c r="P24" s="814"/>
      <c r="Q24" s="814"/>
      <c r="R24" s="814"/>
      <c r="S24" s="814"/>
      <c r="T24" s="814"/>
      <c r="U24" s="814"/>
      <c r="V24" s="814"/>
      <c r="W24" s="814"/>
      <c r="X24" s="814"/>
      <c r="Y24" s="814"/>
      <c r="Z24" s="814"/>
      <c r="AA24" s="814"/>
      <c r="AB24" s="814"/>
      <c r="AC24" s="814"/>
      <c r="AD24" s="815"/>
      <c r="AE24" s="816"/>
      <c r="AF24" s="817"/>
      <c r="AG24" s="817"/>
      <c r="AH24" s="817"/>
      <c r="AI24" s="817"/>
      <c r="AJ24" s="817"/>
      <c r="AK24" s="817"/>
      <c r="AL24" s="817"/>
      <c r="AM24" s="817"/>
      <c r="AN24" s="817"/>
      <c r="AO24" s="817"/>
      <c r="AP24" s="817"/>
      <c r="AQ24" s="817"/>
      <c r="AR24" s="817"/>
      <c r="AS24" s="817"/>
      <c r="AT24" s="817"/>
      <c r="AU24" s="817"/>
      <c r="AV24" s="817"/>
      <c r="AW24" s="817"/>
      <c r="AX24" s="817"/>
      <c r="AY24" s="817"/>
      <c r="AZ24" s="817"/>
      <c r="BA24" s="817"/>
      <c r="BB24" s="817"/>
      <c r="BC24" s="817"/>
      <c r="BD24" s="817"/>
      <c r="BE24" s="817"/>
      <c r="BF24" s="817"/>
      <c r="BG24" s="817"/>
      <c r="BH24" s="817"/>
      <c r="BI24" s="817"/>
      <c r="BJ24" s="817"/>
      <c r="BK24" s="817"/>
      <c r="BL24" s="817"/>
      <c r="BM24" s="817"/>
      <c r="BN24" s="817"/>
      <c r="BO24" s="817"/>
      <c r="BP24" s="817"/>
      <c r="BQ24" s="817"/>
      <c r="BR24" s="817"/>
      <c r="BS24" s="817"/>
      <c r="BT24" s="817"/>
      <c r="BU24" s="817"/>
      <c r="BV24" s="817"/>
      <c r="BW24" s="817"/>
      <c r="BX24" s="817"/>
      <c r="BY24" s="817"/>
      <c r="BZ24" s="818"/>
      <c r="CA24" s="4"/>
      <c r="CB24" s="15"/>
      <c r="CC24" s="15"/>
      <c r="CD24" s="15"/>
      <c r="CE24" s="15"/>
      <c r="CF24" s="15"/>
      <c r="CG24" s="15"/>
      <c r="CH24" s="15"/>
      <c r="CI24" s="15"/>
      <c r="CJ24" s="4"/>
    </row>
    <row r="25" spans="1:88" s="8" customFormat="1" ht="17.25" customHeight="1">
      <c r="A25" s="7"/>
      <c r="B25" s="797"/>
      <c r="C25" s="740"/>
      <c r="D25" s="740"/>
      <c r="E25" s="740"/>
      <c r="F25" s="740"/>
      <c r="G25" s="740"/>
      <c r="H25" s="740"/>
      <c r="I25" s="740"/>
      <c r="J25" s="740"/>
      <c r="K25" s="740"/>
      <c r="L25" s="458"/>
      <c r="M25" s="497"/>
      <c r="N25" s="695" t="s">
        <v>110</v>
      </c>
      <c r="O25" s="695"/>
      <c r="P25" s="695"/>
      <c r="Q25" s="695"/>
      <c r="R25" s="695"/>
      <c r="S25" s="695"/>
      <c r="T25" s="695"/>
      <c r="U25" s="695"/>
      <c r="V25" s="695"/>
      <c r="W25" s="695"/>
      <c r="X25" s="695"/>
      <c r="Y25" s="695"/>
      <c r="Z25" s="695"/>
      <c r="AA25" s="695"/>
      <c r="AB25" s="695"/>
      <c r="AC25" s="695"/>
      <c r="AD25" s="695"/>
      <c r="AE25" s="754"/>
      <c r="AF25" s="754"/>
      <c r="AG25" s="754"/>
      <c r="AH25" s="754"/>
      <c r="AI25" s="754"/>
      <c r="AJ25" s="754"/>
      <c r="AK25" s="754"/>
      <c r="AL25" s="754"/>
      <c r="AM25" s="754"/>
      <c r="AN25" s="754"/>
      <c r="AO25" s="754"/>
      <c r="AP25" s="754"/>
      <c r="AQ25" s="754"/>
      <c r="AR25" s="754"/>
      <c r="AS25" s="754"/>
      <c r="AT25" s="754"/>
      <c r="AU25" s="754"/>
      <c r="AV25" s="754"/>
      <c r="AW25" s="820"/>
      <c r="AX25" s="821"/>
      <c r="AY25" s="821"/>
      <c r="AZ25" s="821"/>
      <c r="BA25" s="821"/>
      <c r="BB25" s="821"/>
      <c r="BC25" s="821"/>
      <c r="BD25" s="821"/>
      <c r="BE25" s="821"/>
      <c r="BF25" s="821"/>
      <c r="BG25" s="821"/>
      <c r="BH25" s="821"/>
      <c r="BI25" s="821"/>
      <c r="BJ25" s="821"/>
      <c r="BK25" s="821"/>
      <c r="BL25" s="821"/>
      <c r="BM25" s="821"/>
      <c r="BN25" s="821"/>
      <c r="BO25" s="821"/>
      <c r="BP25" s="821"/>
      <c r="BQ25" s="821"/>
      <c r="BR25" s="821"/>
      <c r="BS25" s="821"/>
      <c r="BT25" s="821"/>
      <c r="BU25" s="821"/>
      <c r="BV25" s="821"/>
      <c r="BW25" s="821"/>
      <c r="BX25" s="821"/>
      <c r="BY25" s="821"/>
      <c r="BZ25" s="822"/>
      <c r="CA25" s="4"/>
      <c r="CB25" s="15"/>
      <c r="CC25" s="15"/>
      <c r="CD25" s="15"/>
      <c r="CE25" s="15"/>
      <c r="CF25" s="15"/>
      <c r="CG25" s="15"/>
      <c r="CH25" s="15"/>
      <c r="CI25" s="15"/>
      <c r="CJ25" s="4"/>
    </row>
    <row r="26" spans="1:88" s="8" customFormat="1" ht="17.25" customHeight="1">
      <c r="A26" s="7"/>
      <c r="B26" s="797"/>
      <c r="C26" s="740"/>
      <c r="D26" s="740"/>
      <c r="E26" s="740"/>
      <c r="F26" s="740"/>
      <c r="G26" s="740"/>
      <c r="H26" s="740"/>
      <c r="I26" s="740"/>
      <c r="J26" s="740"/>
      <c r="K26" s="740"/>
      <c r="L26" s="26"/>
      <c r="M26" s="19"/>
      <c r="N26" s="740" t="s">
        <v>97</v>
      </c>
      <c r="O26" s="740"/>
      <c r="P26" s="740"/>
      <c r="Q26" s="740"/>
      <c r="R26" s="740"/>
      <c r="S26" s="740"/>
      <c r="T26" s="740"/>
      <c r="U26" s="681" t="s">
        <v>95</v>
      </c>
      <c r="V26" s="681"/>
      <c r="W26" s="681"/>
      <c r="X26" s="681"/>
      <c r="Y26" s="681"/>
      <c r="Z26" s="681"/>
      <c r="AA26" s="681"/>
      <c r="AB26" s="681"/>
      <c r="AC26" s="681"/>
      <c r="AD26" s="681"/>
      <c r="AE26" s="759"/>
      <c r="AF26" s="760"/>
      <c r="AG26" s="760"/>
      <c r="AH26" s="760"/>
      <c r="AI26" s="760"/>
      <c r="AJ26" s="760"/>
      <c r="AK26" s="760"/>
      <c r="AL26" s="760"/>
      <c r="AM26" s="760"/>
      <c r="AN26" s="760"/>
      <c r="AO26" s="760"/>
      <c r="AP26" s="760"/>
      <c r="AQ26" s="760"/>
      <c r="AR26" s="760"/>
      <c r="AS26" s="760"/>
      <c r="AT26" s="760"/>
      <c r="AU26" s="760"/>
      <c r="AV26" s="760"/>
      <c r="AW26" s="757"/>
      <c r="AX26" s="757"/>
      <c r="AY26" s="757"/>
      <c r="AZ26" s="757"/>
      <c r="BA26" s="757"/>
      <c r="BB26" s="757"/>
      <c r="BC26" s="757"/>
      <c r="BD26" s="757"/>
      <c r="BE26" s="757"/>
      <c r="BF26" s="757"/>
      <c r="BG26" s="757"/>
      <c r="BH26" s="757"/>
      <c r="BI26" s="757"/>
      <c r="BJ26" s="757"/>
      <c r="BK26" s="757"/>
      <c r="BL26" s="757"/>
      <c r="BM26" s="757"/>
      <c r="BN26" s="757"/>
      <c r="BO26" s="757"/>
      <c r="BP26" s="757"/>
      <c r="BQ26" s="757"/>
      <c r="BR26" s="757"/>
      <c r="BS26" s="757"/>
      <c r="BT26" s="757"/>
      <c r="BU26" s="757"/>
      <c r="BV26" s="757"/>
      <c r="BW26" s="757"/>
      <c r="BX26" s="757"/>
      <c r="BY26" s="757"/>
      <c r="BZ26" s="758"/>
      <c r="CA26" s="4"/>
    </row>
    <row r="27" spans="1:88" s="8" customFormat="1" ht="17.25" customHeight="1">
      <c r="A27" s="7"/>
      <c r="B27" s="797"/>
      <c r="C27" s="740"/>
      <c r="D27" s="740"/>
      <c r="E27" s="740"/>
      <c r="F27" s="740"/>
      <c r="G27" s="740"/>
      <c r="H27" s="740"/>
      <c r="I27" s="740"/>
      <c r="J27" s="740"/>
      <c r="K27" s="740"/>
      <c r="L27" s="458"/>
      <c r="M27" s="497"/>
      <c r="N27" s="740"/>
      <c r="O27" s="740"/>
      <c r="P27" s="740"/>
      <c r="Q27" s="740"/>
      <c r="R27" s="740"/>
      <c r="S27" s="740"/>
      <c r="T27" s="740"/>
      <c r="U27" s="681" t="s">
        <v>10</v>
      </c>
      <c r="V27" s="681"/>
      <c r="W27" s="681"/>
      <c r="X27" s="681"/>
      <c r="Y27" s="681"/>
      <c r="Z27" s="681"/>
      <c r="AA27" s="681"/>
      <c r="AB27" s="681"/>
      <c r="AC27" s="681"/>
      <c r="AD27" s="681"/>
      <c r="AE27" s="756"/>
      <c r="AF27" s="757"/>
      <c r="AG27" s="757"/>
      <c r="AH27" s="757"/>
      <c r="AI27" s="757"/>
      <c r="AJ27" s="757"/>
      <c r="AK27" s="757"/>
      <c r="AL27" s="757"/>
      <c r="AM27" s="757"/>
      <c r="AN27" s="757"/>
      <c r="AO27" s="757"/>
      <c r="AP27" s="757"/>
      <c r="AQ27" s="757"/>
      <c r="AR27" s="757"/>
      <c r="AS27" s="757"/>
      <c r="AT27" s="757"/>
      <c r="AU27" s="757"/>
      <c r="AV27" s="757"/>
      <c r="AW27" s="757"/>
      <c r="AX27" s="757"/>
      <c r="AY27" s="757"/>
      <c r="AZ27" s="757"/>
      <c r="BA27" s="757"/>
      <c r="BB27" s="757"/>
      <c r="BC27" s="757"/>
      <c r="BD27" s="757"/>
      <c r="BE27" s="757"/>
      <c r="BF27" s="757"/>
      <c r="BG27" s="757"/>
      <c r="BH27" s="757"/>
      <c r="BI27" s="757"/>
      <c r="BJ27" s="757"/>
      <c r="BK27" s="757"/>
      <c r="BL27" s="757"/>
      <c r="BM27" s="757"/>
      <c r="BN27" s="757"/>
      <c r="BO27" s="757"/>
      <c r="BP27" s="757"/>
      <c r="BQ27" s="757"/>
      <c r="BR27" s="757"/>
      <c r="BS27" s="757"/>
      <c r="BT27" s="757"/>
      <c r="BU27" s="757"/>
      <c r="BV27" s="757"/>
      <c r="BW27" s="757"/>
      <c r="BX27" s="757"/>
      <c r="BY27" s="757"/>
      <c r="BZ27" s="758"/>
      <c r="CA27" s="4"/>
      <c r="CB27" s="15"/>
      <c r="CC27" s="15"/>
      <c r="CD27" s="15"/>
      <c r="CE27" s="15"/>
      <c r="CF27" s="15"/>
      <c r="CG27" s="15"/>
      <c r="CH27" s="15"/>
      <c r="CI27" s="15"/>
      <c r="CJ27" s="4"/>
    </row>
    <row r="28" spans="1:88" s="8" customFormat="1" ht="17.25" customHeight="1">
      <c r="A28" s="7"/>
      <c r="B28" s="797"/>
      <c r="C28" s="740"/>
      <c r="D28" s="740"/>
      <c r="E28" s="740"/>
      <c r="F28" s="740"/>
      <c r="G28" s="740"/>
      <c r="H28" s="740"/>
      <c r="I28" s="740"/>
      <c r="J28" s="740"/>
      <c r="K28" s="740"/>
      <c r="L28" s="458"/>
      <c r="M28" s="497"/>
      <c r="N28" s="740"/>
      <c r="O28" s="740"/>
      <c r="P28" s="740"/>
      <c r="Q28" s="740"/>
      <c r="R28" s="740"/>
      <c r="S28" s="740"/>
      <c r="T28" s="740"/>
      <c r="U28" s="681" t="s">
        <v>98</v>
      </c>
      <c r="V28" s="681"/>
      <c r="W28" s="681"/>
      <c r="X28" s="681"/>
      <c r="Y28" s="681"/>
      <c r="Z28" s="681"/>
      <c r="AA28" s="681"/>
      <c r="AB28" s="681"/>
      <c r="AC28" s="681"/>
      <c r="AD28" s="681"/>
      <c r="AE28" s="767"/>
      <c r="AF28" s="768"/>
      <c r="AG28" s="768"/>
      <c r="AH28" s="768"/>
      <c r="AI28" s="768"/>
      <c r="AJ28" s="768"/>
      <c r="AK28" s="768"/>
      <c r="AL28" s="768"/>
      <c r="AM28" s="768"/>
      <c r="AN28" s="768"/>
      <c r="AO28" s="768"/>
      <c r="AP28" s="768"/>
      <c r="AQ28" s="768"/>
      <c r="AR28" s="768"/>
      <c r="AS28" s="768"/>
      <c r="AT28" s="768"/>
      <c r="AU28" s="768"/>
      <c r="AV28" s="807" t="s">
        <v>99</v>
      </c>
      <c r="AW28" s="807"/>
      <c r="AX28" s="807"/>
      <c r="AY28" s="807"/>
      <c r="AZ28" s="807"/>
      <c r="BA28" s="807"/>
      <c r="BB28" s="807"/>
      <c r="BC28" s="767"/>
      <c r="BD28" s="768"/>
      <c r="BE28" s="768"/>
      <c r="BF28" s="768"/>
      <c r="BG28" s="768"/>
      <c r="BH28" s="768"/>
      <c r="BI28" s="768"/>
      <c r="BJ28" s="768"/>
      <c r="BK28" s="768"/>
      <c r="BL28" s="768"/>
      <c r="BM28" s="768"/>
      <c r="BN28" s="768"/>
      <c r="BO28" s="768"/>
      <c r="BP28" s="768"/>
      <c r="BQ28" s="768"/>
      <c r="BR28" s="768"/>
      <c r="BS28" s="768"/>
      <c r="BT28" s="768"/>
      <c r="BU28" s="768"/>
      <c r="BV28" s="768"/>
      <c r="BW28" s="768"/>
      <c r="BX28" s="768"/>
      <c r="BY28" s="768"/>
      <c r="BZ28" s="769"/>
      <c r="CA28" s="4"/>
      <c r="CB28" s="15"/>
      <c r="CC28" s="15"/>
      <c r="CD28" s="15"/>
      <c r="CE28" s="15"/>
      <c r="CF28" s="15"/>
      <c r="CG28" s="15"/>
      <c r="CH28" s="15"/>
      <c r="CI28" s="15"/>
      <c r="CJ28" s="4"/>
    </row>
    <row r="29" spans="1:88" s="8" customFormat="1" ht="17.25" customHeight="1">
      <c r="A29" s="7"/>
      <c r="B29" s="797"/>
      <c r="C29" s="740"/>
      <c r="D29" s="740"/>
      <c r="E29" s="740"/>
      <c r="F29" s="740"/>
      <c r="G29" s="740"/>
      <c r="H29" s="740"/>
      <c r="I29" s="740"/>
      <c r="J29" s="740"/>
      <c r="K29" s="740"/>
      <c r="L29" s="27"/>
      <c r="M29" s="459"/>
      <c r="N29" s="740"/>
      <c r="O29" s="740"/>
      <c r="P29" s="740"/>
      <c r="Q29" s="740"/>
      <c r="R29" s="740"/>
      <c r="S29" s="740"/>
      <c r="T29" s="740"/>
      <c r="U29" s="695" t="s">
        <v>96</v>
      </c>
      <c r="V29" s="695"/>
      <c r="W29" s="695"/>
      <c r="X29" s="695"/>
      <c r="Y29" s="695"/>
      <c r="Z29" s="695"/>
      <c r="AA29" s="695"/>
      <c r="AB29" s="695"/>
      <c r="AC29" s="695"/>
      <c r="AD29" s="695"/>
      <c r="AE29" s="819"/>
      <c r="AF29" s="757"/>
      <c r="AG29" s="757"/>
      <c r="AH29" s="757"/>
      <c r="AI29" s="757"/>
      <c r="AJ29" s="757"/>
      <c r="AK29" s="757"/>
      <c r="AL29" s="757"/>
      <c r="AM29" s="757"/>
      <c r="AN29" s="757"/>
      <c r="AO29" s="757"/>
      <c r="AP29" s="757"/>
      <c r="AQ29" s="757"/>
      <c r="AR29" s="757"/>
      <c r="AS29" s="757"/>
      <c r="AT29" s="757"/>
      <c r="AU29" s="757"/>
      <c r="AV29" s="757"/>
      <c r="AW29" s="757"/>
      <c r="AX29" s="757"/>
      <c r="AY29" s="757"/>
      <c r="AZ29" s="757"/>
      <c r="BA29" s="757"/>
      <c r="BB29" s="757"/>
      <c r="BC29" s="757"/>
      <c r="BD29" s="757"/>
      <c r="BE29" s="757"/>
      <c r="BF29" s="757"/>
      <c r="BG29" s="757"/>
      <c r="BH29" s="757"/>
      <c r="BI29" s="757"/>
      <c r="BJ29" s="757"/>
      <c r="BK29" s="757"/>
      <c r="BL29" s="757"/>
      <c r="BM29" s="757"/>
      <c r="BN29" s="757"/>
      <c r="BO29" s="757"/>
      <c r="BP29" s="757"/>
      <c r="BQ29" s="757"/>
      <c r="BR29" s="757"/>
      <c r="BS29" s="757"/>
      <c r="BT29" s="757"/>
      <c r="BU29" s="757"/>
      <c r="BV29" s="757"/>
      <c r="BW29" s="757"/>
      <c r="BX29" s="757"/>
      <c r="BY29" s="757"/>
      <c r="BZ29" s="758"/>
      <c r="CA29" s="4"/>
      <c r="CB29" s="15"/>
      <c r="CC29" s="15"/>
      <c r="CD29" s="15"/>
      <c r="CE29" s="15"/>
      <c r="CF29" s="15"/>
      <c r="CG29" s="15"/>
      <c r="CH29" s="15"/>
      <c r="CI29" s="15"/>
      <c r="CJ29" s="4"/>
    </row>
    <row r="30" spans="1:88" s="8" customFormat="1" ht="17.25" customHeight="1">
      <c r="A30" s="7"/>
      <c r="B30" s="797"/>
      <c r="C30" s="740"/>
      <c r="D30" s="740"/>
      <c r="E30" s="740"/>
      <c r="F30" s="740"/>
      <c r="G30" s="740"/>
      <c r="H30" s="740"/>
      <c r="I30" s="740"/>
      <c r="J30" s="740"/>
      <c r="K30" s="740"/>
      <c r="L30" s="620" t="s">
        <v>94</v>
      </c>
      <c r="M30" s="621"/>
      <c r="N30" s="530"/>
      <c r="O30" s="530"/>
      <c r="P30" s="530"/>
      <c r="Q30" s="530"/>
      <c r="R30" s="530"/>
      <c r="S30" s="530"/>
      <c r="T30" s="530"/>
      <c r="U30" s="530"/>
      <c r="V30" s="530"/>
      <c r="W30" s="530"/>
      <c r="X30" s="530"/>
      <c r="Y30" s="530"/>
      <c r="Z30" s="530"/>
      <c r="AA30" s="530"/>
      <c r="AB30" s="530"/>
      <c r="AC30" s="530"/>
      <c r="AD30" s="531"/>
      <c r="AE30" s="756"/>
      <c r="AF30" s="757"/>
      <c r="AG30" s="757"/>
      <c r="AH30" s="757"/>
      <c r="AI30" s="757"/>
      <c r="AJ30" s="757"/>
      <c r="AK30" s="757"/>
      <c r="AL30" s="757"/>
      <c r="AM30" s="757"/>
      <c r="AN30" s="757"/>
      <c r="AO30" s="757"/>
      <c r="AP30" s="757"/>
      <c r="AQ30" s="757"/>
      <c r="AR30" s="757"/>
      <c r="AS30" s="757"/>
      <c r="AT30" s="757"/>
      <c r="AU30" s="757"/>
      <c r="AV30" s="757"/>
      <c r="AW30" s="757"/>
      <c r="AX30" s="757"/>
      <c r="AY30" s="757"/>
      <c r="AZ30" s="757"/>
      <c r="BA30" s="757"/>
      <c r="BB30" s="757"/>
      <c r="BC30" s="757"/>
      <c r="BD30" s="757"/>
      <c r="BE30" s="757"/>
      <c r="BF30" s="757"/>
      <c r="BG30" s="757"/>
      <c r="BH30" s="757"/>
      <c r="BI30" s="757"/>
      <c r="BJ30" s="757"/>
      <c r="BK30" s="757"/>
      <c r="BL30" s="757"/>
      <c r="BM30" s="757"/>
      <c r="BN30" s="757"/>
      <c r="BO30" s="757"/>
      <c r="BP30" s="757"/>
      <c r="BQ30" s="757"/>
      <c r="BR30" s="757"/>
      <c r="BS30" s="757"/>
      <c r="BT30" s="757"/>
      <c r="BU30" s="757"/>
      <c r="BV30" s="757"/>
      <c r="BW30" s="757"/>
      <c r="BX30" s="757"/>
      <c r="BY30" s="757"/>
      <c r="BZ30" s="758"/>
      <c r="CA30" s="4"/>
      <c r="CB30" s="15"/>
      <c r="CC30" s="15"/>
      <c r="CD30" s="15"/>
      <c r="CE30" s="15"/>
      <c r="CF30" s="15"/>
      <c r="CG30" s="15"/>
      <c r="CH30" s="15"/>
      <c r="CI30" s="15"/>
      <c r="CJ30" s="4"/>
    </row>
    <row r="31" spans="1:88" s="8" customFormat="1" ht="17.25" customHeight="1">
      <c r="A31" s="7"/>
      <c r="B31" s="797"/>
      <c r="C31" s="740"/>
      <c r="D31" s="740"/>
      <c r="E31" s="740"/>
      <c r="F31" s="740"/>
      <c r="G31" s="740"/>
      <c r="H31" s="740"/>
      <c r="I31" s="740"/>
      <c r="J31" s="740"/>
      <c r="K31" s="740"/>
      <c r="L31" s="458"/>
      <c r="M31" s="497"/>
      <c r="N31" s="695" t="s">
        <v>110</v>
      </c>
      <c r="O31" s="695"/>
      <c r="P31" s="695"/>
      <c r="Q31" s="695"/>
      <c r="R31" s="695"/>
      <c r="S31" s="695"/>
      <c r="T31" s="695"/>
      <c r="U31" s="695"/>
      <c r="V31" s="695"/>
      <c r="W31" s="695"/>
      <c r="X31" s="695"/>
      <c r="Y31" s="695"/>
      <c r="Z31" s="695"/>
      <c r="AA31" s="695"/>
      <c r="AB31" s="695"/>
      <c r="AC31" s="695"/>
      <c r="AD31" s="695"/>
      <c r="AE31" s="754"/>
      <c r="AF31" s="754"/>
      <c r="AG31" s="754"/>
      <c r="AH31" s="754"/>
      <c r="AI31" s="754"/>
      <c r="AJ31" s="754"/>
      <c r="AK31" s="754"/>
      <c r="AL31" s="754"/>
      <c r="AM31" s="754"/>
      <c r="AN31" s="754"/>
      <c r="AO31" s="754"/>
      <c r="AP31" s="754"/>
      <c r="AQ31" s="754"/>
      <c r="AR31" s="754"/>
      <c r="AS31" s="754"/>
      <c r="AT31" s="754"/>
      <c r="AU31" s="754"/>
      <c r="AV31" s="754"/>
      <c r="AW31" s="820"/>
      <c r="AX31" s="821"/>
      <c r="AY31" s="821"/>
      <c r="AZ31" s="821"/>
      <c r="BA31" s="821"/>
      <c r="BB31" s="821"/>
      <c r="BC31" s="821"/>
      <c r="BD31" s="821"/>
      <c r="BE31" s="821"/>
      <c r="BF31" s="821"/>
      <c r="BG31" s="821"/>
      <c r="BH31" s="821"/>
      <c r="BI31" s="821"/>
      <c r="BJ31" s="821"/>
      <c r="BK31" s="821"/>
      <c r="BL31" s="821"/>
      <c r="BM31" s="821"/>
      <c r="BN31" s="821"/>
      <c r="BO31" s="821"/>
      <c r="BP31" s="821"/>
      <c r="BQ31" s="821"/>
      <c r="BR31" s="821"/>
      <c r="BS31" s="821"/>
      <c r="BT31" s="821"/>
      <c r="BU31" s="821"/>
      <c r="BV31" s="821"/>
      <c r="BW31" s="821"/>
      <c r="BX31" s="821"/>
      <c r="BY31" s="821"/>
      <c r="BZ31" s="822"/>
      <c r="CA31" s="4"/>
      <c r="CB31" s="15"/>
      <c r="CC31" s="15"/>
      <c r="CD31" s="15"/>
      <c r="CE31" s="15"/>
      <c r="CF31" s="15"/>
      <c r="CG31" s="15"/>
      <c r="CH31" s="15"/>
      <c r="CI31" s="15"/>
      <c r="CJ31" s="4"/>
    </row>
    <row r="32" spans="1:88" s="8" customFormat="1" ht="17.25" customHeight="1">
      <c r="A32" s="7"/>
      <c r="B32" s="797"/>
      <c r="C32" s="740"/>
      <c r="D32" s="740"/>
      <c r="E32" s="740"/>
      <c r="F32" s="740"/>
      <c r="G32" s="740"/>
      <c r="H32" s="740"/>
      <c r="I32" s="740"/>
      <c r="J32" s="740"/>
      <c r="K32" s="740"/>
      <c r="L32" s="26"/>
      <c r="M32" s="19"/>
      <c r="N32" s="740" t="s">
        <v>97</v>
      </c>
      <c r="O32" s="740"/>
      <c r="P32" s="740"/>
      <c r="Q32" s="740"/>
      <c r="R32" s="740"/>
      <c r="S32" s="740"/>
      <c r="T32" s="740"/>
      <c r="U32" s="681" t="s">
        <v>95</v>
      </c>
      <c r="V32" s="681"/>
      <c r="W32" s="681"/>
      <c r="X32" s="681"/>
      <c r="Y32" s="681"/>
      <c r="Z32" s="681"/>
      <c r="AA32" s="681"/>
      <c r="AB32" s="681"/>
      <c r="AC32" s="681"/>
      <c r="AD32" s="681"/>
      <c r="AE32" s="756"/>
      <c r="AF32" s="757"/>
      <c r="AG32" s="757"/>
      <c r="AH32" s="757"/>
      <c r="AI32" s="757"/>
      <c r="AJ32" s="757"/>
      <c r="AK32" s="757"/>
      <c r="AL32" s="757"/>
      <c r="AM32" s="757"/>
      <c r="AN32" s="757"/>
      <c r="AO32" s="757"/>
      <c r="AP32" s="757"/>
      <c r="AQ32" s="757"/>
      <c r="AR32" s="757"/>
      <c r="AS32" s="757"/>
      <c r="AT32" s="757"/>
      <c r="AU32" s="757"/>
      <c r="AV32" s="757"/>
      <c r="AW32" s="757"/>
      <c r="AX32" s="757"/>
      <c r="AY32" s="757"/>
      <c r="AZ32" s="757"/>
      <c r="BA32" s="757"/>
      <c r="BB32" s="757"/>
      <c r="BC32" s="757"/>
      <c r="BD32" s="757"/>
      <c r="BE32" s="757"/>
      <c r="BF32" s="757"/>
      <c r="BG32" s="757"/>
      <c r="BH32" s="757"/>
      <c r="BI32" s="757"/>
      <c r="BJ32" s="757"/>
      <c r="BK32" s="757"/>
      <c r="BL32" s="757"/>
      <c r="BM32" s="757"/>
      <c r="BN32" s="757"/>
      <c r="BO32" s="757"/>
      <c r="BP32" s="757"/>
      <c r="BQ32" s="757"/>
      <c r="BR32" s="757"/>
      <c r="BS32" s="757"/>
      <c r="BT32" s="757"/>
      <c r="BU32" s="757"/>
      <c r="BV32" s="757"/>
      <c r="BW32" s="757"/>
      <c r="BX32" s="757"/>
      <c r="BY32" s="757"/>
      <c r="BZ32" s="758"/>
      <c r="CA32" s="4"/>
      <c r="CB32" s="15"/>
      <c r="CC32" s="15"/>
      <c r="CD32" s="15"/>
      <c r="CE32" s="15"/>
      <c r="CF32" s="15"/>
      <c r="CG32" s="15"/>
      <c r="CH32" s="15"/>
      <c r="CI32" s="15"/>
      <c r="CJ32" s="4"/>
    </row>
    <row r="33" spans="1:91" s="8" customFormat="1" ht="17.25" customHeight="1">
      <c r="A33" s="7"/>
      <c r="B33" s="797"/>
      <c r="C33" s="740"/>
      <c r="D33" s="740"/>
      <c r="E33" s="740"/>
      <c r="F33" s="740"/>
      <c r="G33" s="740"/>
      <c r="H33" s="740"/>
      <c r="I33" s="740"/>
      <c r="J33" s="740"/>
      <c r="K33" s="740"/>
      <c r="L33" s="458"/>
      <c r="M33" s="497"/>
      <c r="N33" s="740"/>
      <c r="O33" s="740"/>
      <c r="P33" s="740"/>
      <c r="Q33" s="740"/>
      <c r="R33" s="740"/>
      <c r="S33" s="740"/>
      <c r="T33" s="740"/>
      <c r="U33" s="681" t="s">
        <v>10</v>
      </c>
      <c r="V33" s="681"/>
      <c r="W33" s="681"/>
      <c r="X33" s="681"/>
      <c r="Y33" s="681"/>
      <c r="Z33" s="681"/>
      <c r="AA33" s="681"/>
      <c r="AB33" s="681"/>
      <c r="AC33" s="681"/>
      <c r="AD33" s="681"/>
      <c r="AE33" s="756"/>
      <c r="AF33" s="757"/>
      <c r="AG33" s="757"/>
      <c r="AH33" s="757"/>
      <c r="AI33" s="757"/>
      <c r="AJ33" s="757"/>
      <c r="AK33" s="757"/>
      <c r="AL33" s="757"/>
      <c r="AM33" s="757"/>
      <c r="AN33" s="757"/>
      <c r="AO33" s="757"/>
      <c r="AP33" s="757"/>
      <c r="AQ33" s="757"/>
      <c r="AR33" s="757"/>
      <c r="AS33" s="757"/>
      <c r="AT33" s="757"/>
      <c r="AU33" s="757"/>
      <c r="AV33" s="757"/>
      <c r="AW33" s="757"/>
      <c r="AX33" s="757"/>
      <c r="AY33" s="757"/>
      <c r="AZ33" s="757"/>
      <c r="BA33" s="757"/>
      <c r="BB33" s="757"/>
      <c r="BC33" s="757"/>
      <c r="BD33" s="757"/>
      <c r="BE33" s="757"/>
      <c r="BF33" s="757"/>
      <c r="BG33" s="757"/>
      <c r="BH33" s="757"/>
      <c r="BI33" s="757"/>
      <c r="BJ33" s="757"/>
      <c r="BK33" s="757"/>
      <c r="BL33" s="757"/>
      <c r="BM33" s="757"/>
      <c r="BN33" s="757"/>
      <c r="BO33" s="757"/>
      <c r="BP33" s="757"/>
      <c r="BQ33" s="757"/>
      <c r="BR33" s="757"/>
      <c r="BS33" s="757"/>
      <c r="BT33" s="757"/>
      <c r="BU33" s="757"/>
      <c r="BV33" s="757"/>
      <c r="BW33" s="757"/>
      <c r="BX33" s="757"/>
      <c r="BY33" s="757"/>
      <c r="BZ33" s="758"/>
      <c r="CA33" s="4"/>
      <c r="CB33" s="15"/>
      <c r="CC33" s="15"/>
      <c r="CD33" s="15"/>
      <c r="CE33" s="15"/>
      <c r="CF33" s="15"/>
      <c r="CG33" s="15"/>
      <c r="CH33" s="15"/>
      <c r="CI33" s="15"/>
      <c r="CJ33" s="4"/>
    </row>
    <row r="34" spans="1:91" s="8" customFormat="1" ht="17.25" customHeight="1">
      <c r="A34" s="7"/>
      <c r="B34" s="797"/>
      <c r="C34" s="740"/>
      <c r="D34" s="740"/>
      <c r="E34" s="740"/>
      <c r="F34" s="740"/>
      <c r="G34" s="740"/>
      <c r="H34" s="740"/>
      <c r="I34" s="740"/>
      <c r="J34" s="740"/>
      <c r="K34" s="740"/>
      <c r="L34" s="458"/>
      <c r="M34" s="497"/>
      <c r="N34" s="740"/>
      <c r="O34" s="740"/>
      <c r="P34" s="740"/>
      <c r="Q34" s="740"/>
      <c r="R34" s="740"/>
      <c r="S34" s="740"/>
      <c r="T34" s="740"/>
      <c r="U34" s="681" t="s">
        <v>98</v>
      </c>
      <c r="V34" s="681"/>
      <c r="W34" s="681"/>
      <c r="X34" s="681"/>
      <c r="Y34" s="681"/>
      <c r="Z34" s="681"/>
      <c r="AA34" s="681"/>
      <c r="AB34" s="681"/>
      <c r="AC34" s="681"/>
      <c r="AD34" s="681"/>
      <c r="AE34" s="767"/>
      <c r="AF34" s="768"/>
      <c r="AG34" s="768"/>
      <c r="AH34" s="768"/>
      <c r="AI34" s="768"/>
      <c r="AJ34" s="768"/>
      <c r="AK34" s="768"/>
      <c r="AL34" s="768"/>
      <c r="AM34" s="768"/>
      <c r="AN34" s="768"/>
      <c r="AO34" s="768"/>
      <c r="AP34" s="768"/>
      <c r="AQ34" s="768"/>
      <c r="AR34" s="768"/>
      <c r="AS34" s="768"/>
      <c r="AT34" s="768"/>
      <c r="AU34" s="768"/>
      <c r="AV34" s="807" t="s">
        <v>99</v>
      </c>
      <c r="AW34" s="807"/>
      <c r="AX34" s="807"/>
      <c r="AY34" s="807"/>
      <c r="AZ34" s="807"/>
      <c r="BA34" s="807"/>
      <c r="BB34" s="807"/>
      <c r="BC34" s="767"/>
      <c r="BD34" s="768"/>
      <c r="BE34" s="768"/>
      <c r="BF34" s="768"/>
      <c r="BG34" s="768"/>
      <c r="BH34" s="768"/>
      <c r="BI34" s="768"/>
      <c r="BJ34" s="768"/>
      <c r="BK34" s="768"/>
      <c r="BL34" s="768"/>
      <c r="BM34" s="768"/>
      <c r="BN34" s="768"/>
      <c r="BO34" s="768"/>
      <c r="BP34" s="768"/>
      <c r="BQ34" s="768"/>
      <c r="BR34" s="768"/>
      <c r="BS34" s="768"/>
      <c r="BT34" s="768"/>
      <c r="BU34" s="768"/>
      <c r="BV34" s="768"/>
      <c r="BW34" s="768"/>
      <c r="BX34" s="768"/>
      <c r="BY34" s="768"/>
      <c r="BZ34" s="769"/>
      <c r="CA34" s="4"/>
      <c r="CB34" s="15"/>
      <c r="CC34" s="15"/>
      <c r="CD34" s="15"/>
      <c r="CE34" s="15"/>
      <c r="CF34" s="15"/>
      <c r="CG34" s="15"/>
      <c r="CH34" s="15"/>
      <c r="CI34" s="15"/>
      <c r="CJ34" s="4"/>
    </row>
    <row r="35" spans="1:91" s="8" customFormat="1" ht="17.25" customHeight="1">
      <c r="A35" s="7"/>
      <c r="B35" s="797"/>
      <c r="C35" s="740"/>
      <c r="D35" s="740"/>
      <c r="E35" s="740"/>
      <c r="F35" s="740"/>
      <c r="G35" s="740"/>
      <c r="H35" s="740"/>
      <c r="I35" s="740"/>
      <c r="J35" s="740"/>
      <c r="K35" s="740"/>
      <c r="L35" s="27"/>
      <c r="M35" s="459"/>
      <c r="N35" s="740"/>
      <c r="O35" s="740"/>
      <c r="P35" s="740"/>
      <c r="Q35" s="740"/>
      <c r="R35" s="740"/>
      <c r="S35" s="740"/>
      <c r="T35" s="740"/>
      <c r="U35" s="695" t="s">
        <v>96</v>
      </c>
      <c r="V35" s="695"/>
      <c r="W35" s="695"/>
      <c r="X35" s="695"/>
      <c r="Y35" s="695"/>
      <c r="Z35" s="695"/>
      <c r="AA35" s="695"/>
      <c r="AB35" s="695"/>
      <c r="AC35" s="695"/>
      <c r="AD35" s="695"/>
      <c r="AE35" s="819"/>
      <c r="AF35" s="757"/>
      <c r="AG35" s="757"/>
      <c r="AH35" s="757"/>
      <c r="AI35" s="757"/>
      <c r="AJ35" s="757"/>
      <c r="AK35" s="757"/>
      <c r="AL35" s="757"/>
      <c r="AM35" s="757"/>
      <c r="AN35" s="757"/>
      <c r="AO35" s="757"/>
      <c r="AP35" s="757"/>
      <c r="AQ35" s="757"/>
      <c r="AR35" s="757"/>
      <c r="AS35" s="757"/>
      <c r="AT35" s="757"/>
      <c r="AU35" s="757"/>
      <c r="AV35" s="757"/>
      <c r="AW35" s="757"/>
      <c r="AX35" s="757"/>
      <c r="AY35" s="757"/>
      <c r="AZ35" s="757"/>
      <c r="BA35" s="757"/>
      <c r="BB35" s="757"/>
      <c r="BC35" s="757"/>
      <c r="BD35" s="757"/>
      <c r="BE35" s="757"/>
      <c r="BF35" s="757"/>
      <c r="BG35" s="757"/>
      <c r="BH35" s="757"/>
      <c r="BI35" s="757"/>
      <c r="BJ35" s="757"/>
      <c r="BK35" s="757"/>
      <c r="BL35" s="757"/>
      <c r="BM35" s="757"/>
      <c r="BN35" s="757"/>
      <c r="BO35" s="757"/>
      <c r="BP35" s="757"/>
      <c r="BQ35" s="757"/>
      <c r="BR35" s="757"/>
      <c r="BS35" s="757"/>
      <c r="BT35" s="757"/>
      <c r="BU35" s="757"/>
      <c r="BV35" s="757"/>
      <c r="BW35" s="757"/>
      <c r="BX35" s="757"/>
      <c r="BY35" s="757"/>
      <c r="BZ35" s="758"/>
      <c r="CA35" s="4"/>
      <c r="CB35" s="4"/>
      <c r="CC35" s="4"/>
      <c r="CD35" s="4"/>
      <c r="CE35" s="4"/>
      <c r="CF35" s="4"/>
      <c r="CG35" s="4"/>
      <c r="CH35" s="4"/>
      <c r="CI35" s="4"/>
      <c r="CJ35" s="4"/>
    </row>
    <row r="36" spans="1:91" s="8" customFormat="1" ht="17.25" customHeight="1">
      <c r="A36" s="7"/>
      <c r="B36" s="797"/>
      <c r="C36" s="740"/>
      <c r="D36" s="740"/>
      <c r="E36" s="740"/>
      <c r="F36" s="740"/>
      <c r="G36" s="740"/>
      <c r="H36" s="740"/>
      <c r="I36" s="740"/>
      <c r="J36" s="740"/>
      <c r="K36" s="740"/>
      <c r="L36" s="620" t="s">
        <v>94</v>
      </c>
      <c r="M36" s="621"/>
      <c r="N36" s="530"/>
      <c r="O36" s="530"/>
      <c r="P36" s="530"/>
      <c r="Q36" s="530"/>
      <c r="R36" s="530"/>
      <c r="S36" s="530"/>
      <c r="T36" s="530"/>
      <c r="U36" s="530"/>
      <c r="V36" s="530"/>
      <c r="W36" s="530"/>
      <c r="X36" s="530"/>
      <c r="Y36" s="530"/>
      <c r="Z36" s="530"/>
      <c r="AA36" s="530"/>
      <c r="AB36" s="530"/>
      <c r="AC36" s="530"/>
      <c r="AD36" s="531"/>
      <c r="AE36" s="756"/>
      <c r="AF36" s="757"/>
      <c r="AG36" s="757"/>
      <c r="AH36" s="757"/>
      <c r="AI36" s="757"/>
      <c r="AJ36" s="757"/>
      <c r="AK36" s="757"/>
      <c r="AL36" s="757"/>
      <c r="AM36" s="757"/>
      <c r="AN36" s="757"/>
      <c r="AO36" s="757"/>
      <c r="AP36" s="757"/>
      <c r="AQ36" s="757"/>
      <c r="AR36" s="757"/>
      <c r="AS36" s="757"/>
      <c r="AT36" s="757"/>
      <c r="AU36" s="757"/>
      <c r="AV36" s="757"/>
      <c r="AW36" s="757"/>
      <c r="AX36" s="757"/>
      <c r="AY36" s="757"/>
      <c r="AZ36" s="757"/>
      <c r="BA36" s="757"/>
      <c r="BB36" s="757"/>
      <c r="BC36" s="757"/>
      <c r="BD36" s="757"/>
      <c r="BE36" s="757"/>
      <c r="BF36" s="757"/>
      <c r="BG36" s="757"/>
      <c r="BH36" s="757"/>
      <c r="BI36" s="757"/>
      <c r="BJ36" s="757"/>
      <c r="BK36" s="757"/>
      <c r="BL36" s="757"/>
      <c r="BM36" s="757"/>
      <c r="BN36" s="757"/>
      <c r="BO36" s="757"/>
      <c r="BP36" s="757"/>
      <c r="BQ36" s="757"/>
      <c r="BR36" s="757"/>
      <c r="BS36" s="757"/>
      <c r="BT36" s="757"/>
      <c r="BU36" s="757"/>
      <c r="BV36" s="757"/>
      <c r="BW36" s="757"/>
      <c r="BX36" s="757"/>
      <c r="BY36" s="757"/>
      <c r="BZ36" s="758"/>
      <c r="CA36" s="4"/>
      <c r="CB36" s="4"/>
      <c r="CC36" s="4"/>
      <c r="CD36" s="4"/>
      <c r="CE36" s="4"/>
      <c r="CF36" s="4"/>
      <c r="CG36" s="4"/>
      <c r="CH36" s="4"/>
      <c r="CI36" s="4"/>
      <c r="CJ36" s="4"/>
    </row>
    <row r="37" spans="1:91" s="8" customFormat="1" ht="17.25" customHeight="1">
      <c r="A37" s="7"/>
      <c r="B37" s="797"/>
      <c r="C37" s="740"/>
      <c r="D37" s="740"/>
      <c r="E37" s="740"/>
      <c r="F37" s="740"/>
      <c r="G37" s="740"/>
      <c r="H37" s="740"/>
      <c r="I37" s="740"/>
      <c r="J37" s="740"/>
      <c r="K37" s="740"/>
      <c r="L37" s="458"/>
      <c r="M37" s="497"/>
      <c r="N37" s="695" t="s">
        <v>110</v>
      </c>
      <c r="O37" s="695"/>
      <c r="P37" s="695"/>
      <c r="Q37" s="695"/>
      <c r="R37" s="695"/>
      <c r="S37" s="695"/>
      <c r="T37" s="695"/>
      <c r="U37" s="695"/>
      <c r="V37" s="695"/>
      <c r="W37" s="695"/>
      <c r="X37" s="695"/>
      <c r="Y37" s="695"/>
      <c r="Z37" s="695"/>
      <c r="AA37" s="695"/>
      <c r="AB37" s="695"/>
      <c r="AC37" s="695"/>
      <c r="AD37" s="695"/>
      <c r="AE37" s="754"/>
      <c r="AF37" s="754"/>
      <c r="AG37" s="754"/>
      <c r="AH37" s="754"/>
      <c r="AI37" s="754"/>
      <c r="AJ37" s="754"/>
      <c r="AK37" s="754"/>
      <c r="AL37" s="754"/>
      <c r="AM37" s="754"/>
      <c r="AN37" s="754"/>
      <c r="AO37" s="754"/>
      <c r="AP37" s="754"/>
      <c r="AQ37" s="754"/>
      <c r="AR37" s="754"/>
      <c r="AS37" s="754"/>
      <c r="AT37" s="754"/>
      <c r="AU37" s="754"/>
      <c r="AV37" s="754"/>
      <c r="AW37" s="820"/>
      <c r="AX37" s="821"/>
      <c r="AY37" s="821"/>
      <c r="AZ37" s="821"/>
      <c r="BA37" s="821"/>
      <c r="BB37" s="821"/>
      <c r="BC37" s="821"/>
      <c r="BD37" s="821"/>
      <c r="BE37" s="821"/>
      <c r="BF37" s="821"/>
      <c r="BG37" s="821"/>
      <c r="BH37" s="821"/>
      <c r="BI37" s="821"/>
      <c r="BJ37" s="821"/>
      <c r="BK37" s="821"/>
      <c r="BL37" s="821"/>
      <c r="BM37" s="821"/>
      <c r="BN37" s="821"/>
      <c r="BO37" s="821"/>
      <c r="BP37" s="821"/>
      <c r="BQ37" s="821"/>
      <c r="BR37" s="821"/>
      <c r="BS37" s="821"/>
      <c r="BT37" s="821"/>
      <c r="BU37" s="821"/>
      <c r="BV37" s="821"/>
      <c r="BW37" s="821"/>
      <c r="BX37" s="821"/>
      <c r="BY37" s="821"/>
      <c r="BZ37" s="822"/>
      <c r="CA37" s="4"/>
      <c r="CB37" s="4"/>
      <c r="CC37" s="4"/>
      <c r="CD37" s="4"/>
      <c r="CE37" s="4"/>
      <c r="CF37" s="4"/>
      <c r="CG37" s="4"/>
      <c r="CH37" s="4"/>
      <c r="CI37" s="4"/>
      <c r="CJ37" s="4"/>
    </row>
    <row r="38" spans="1:91" s="8" customFormat="1" ht="17.25" customHeight="1">
      <c r="A38" s="7"/>
      <c r="B38" s="797"/>
      <c r="C38" s="740"/>
      <c r="D38" s="740"/>
      <c r="E38" s="740"/>
      <c r="F38" s="740"/>
      <c r="G38" s="740"/>
      <c r="H38" s="740"/>
      <c r="I38" s="740"/>
      <c r="J38" s="740"/>
      <c r="K38" s="740"/>
      <c r="L38" s="26"/>
      <c r="M38" s="19"/>
      <c r="N38" s="740" t="s">
        <v>97</v>
      </c>
      <c r="O38" s="740"/>
      <c r="P38" s="740"/>
      <c r="Q38" s="740"/>
      <c r="R38" s="740"/>
      <c r="S38" s="740"/>
      <c r="T38" s="740"/>
      <c r="U38" s="681" t="s">
        <v>95</v>
      </c>
      <c r="V38" s="681"/>
      <c r="W38" s="681"/>
      <c r="X38" s="681"/>
      <c r="Y38" s="681"/>
      <c r="Z38" s="681"/>
      <c r="AA38" s="681"/>
      <c r="AB38" s="681"/>
      <c r="AC38" s="681"/>
      <c r="AD38" s="681"/>
      <c r="AE38" s="756"/>
      <c r="AF38" s="757"/>
      <c r="AG38" s="757"/>
      <c r="AH38" s="757"/>
      <c r="AI38" s="757"/>
      <c r="AJ38" s="757"/>
      <c r="AK38" s="757"/>
      <c r="AL38" s="757"/>
      <c r="AM38" s="757"/>
      <c r="AN38" s="757"/>
      <c r="AO38" s="757"/>
      <c r="AP38" s="757"/>
      <c r="AQ38" s="757"/>
      <c r="AR38" s="757"/>
      <c r="AS38" s="757"/>
      <c r="AT38" s="757"/>
      <c r="AU38" s="757"/>
      <c r="AV38" s="757"/>
      <c r="AW38" s="757"/>
      <c r="AX38" s="757"/>
      <c r="AY38" s="757"/>
      <c r="AZ38" s="757"/>
      <c r="BA38" s="757"/>
      <c r="BB38" s="757"/>
      <c r="BC38" s="757"/>
      <c r="BD38" s="757"/>
      <c r="BE38" s="757"/>
      <c r="BF38" s="757"/>
      <c r="BG38" s="757"/>
      <c r="BH38" s="757"/>
      <c r="BI38" s="757"/>
      <c r="BJ38" s="757"/>
      <c r="BK38" s="757"/>
      <c r="BL38" s="757"/>
      <c r="BM38" s="757"/>
      <c r="BN38" s="757"/>
      <c r="BO38" s="757"/>
      <c r="BP38" s="757"/>
      <c r="BQ38" s="757"/>
      <c r="BR38" s="757"/>
      <c r="BS38" s="757"/>
      <c r="BT38" s="757"/>
      <c r="BU38" s="757"/>
      <c r="BV38" s="757"/>
      <c r="BW38" s="757"/>
      <c r="BX38" s="757"/>
      <c r="BY38" s="757"/>
      <c r="BZ38" s="758"/>
      <c r="CA38" s="4"/>
      <c r="CB38" s="4"/>
      <c r="CC38" s="4"/>
      <c r="CD38" s="4"/>
      <c r="CE38" s="4"/>
      <c r="CF38" s="4"/>
      <c r="CG38" s="4"/>
      <c r="CH38" s="4"/>
      <c r="CI38" s="4"/>
      <c r="CJ38" s="4"/>
    </row>
    <row r="39" spans="1:91" s="8" customFormat="1" ht="17.25" customHeight="1">
      <c r="A39" s="7"/>
      <c r="B39" s="797"/>
      <c r="C39" s="740"/>
      <c r="D39" s="740"/>
      <c r="E39" s="740"/>
      <c r="F39" s="740"/>
      <c r="G39" s="740"/>
      <c r="H39" s="740"/>
      <c r="I39" s="740"/>
      <c r="J39" s="740"/>
      <c r="K39" s="740"/>
      <c r="L39" s="458"/>
      <c r="M39" s="497"/>
      <c r="N39" s="740"/>
      <c r="O39" s="740"/>
      <c r="P39" s="740"/>
      <c r="Q39" s="740"/>
      <c r="R39" s="740"/>
      <c r="S39" s="740"/>
      <c r="T39" s="740"/>
      <c r="U39" s="681" t="s">
        <v>10</v>
      </c>
      <c r="V39" s="681"/>
      <c r="W39" s="681"/>
      <c r="X39" s="681"/>
      <c r="Y39" s="681"/>
      <c r="Z39" s="681"/>
      <c r="AA39" s="681"/>
      <c r="AB39" s="681"/>
      <c r="AC39" s="681"/>
      <c r="AD39" s="681"/>
      <c r="AE39" s="756"/>
      <c r="AF39" s="757"/>
      <c r="AG39" s="757"/>
      <c r="AH39" s="757"/>
      <c r="AI39" s="757"/>
      <c r="AJ39" s="757"/>
      <c r="AK39" s="757"/>
      <c r="AL39" s="757"/>
      <c r="AM39" s="757"/>
      <c r="AN39" s="757"/>
      <c r="AO39" s="757"/>
      <c r="AP39" s="757"/>
      <c r="AQ39" s="757"/>
      <c r="AR39" s="757"/>
      <c r="AS39" s="757"/>
      <c r="AT39" s="757"/>
      <c r="AU39" s="757"/>
      <c r="AV39" s="757"/>
      <c r="AW39" s="757"/>
      <c r="AX39" s="757"/>
      <c r="AY39" s="757"/>
      <c r="AZ39" s="757"/>
      <c r="BA39" s="757"/>
      <c r="BB39" s="757"/>
      <c r="BC39" s="757"/>
      <c r="BD39" s="757"/>
      <c r="BE39" s="757"/>
      <c r="BF39" s="757"/>
      <c r="BG39" s="757"/>
      <c r="BH39" s="757"/>
      <c r="BI39" s="757"/>
      <c r="BJ39" s="757"/>
      <c r="BK39" s="757"/>
      <c r="BL39" s="757"/>
      <c r="BM39" s="757"/>
      <c r="BN39" s="757"/>
      <c r="BO39" s="757"/>
      <c r="BP39" s="757"/>
      <c r="BQ39" s="757"/>
      <c r="BR39" s="757"/>
      <c r="BS39" s="757"/>
      <c r="BT39" s="757"/>
      <c r="BU39" s="757"/>
      <c r="BV39" s="757"/>
      <c r="BW39" s="757"/>
      <c r="BX39" s="757"/>
      <c r="BY39" s="757"/>
      <c r="BZ39" s="758"/>
      <c r="CA39" s="4"/>
      <c r="CB39" s="4"/>
      <c r="CC39" s="4"/>
      <c r="CD39" s="4"/>
      <c r="CE39" s="4"/>
      <c r="CF39" s="4"/>
      <c r="CG39" s="4"/>
      <c r="CH39" s="4"/>
      <c r="CI39" s="4"/>
      <c r="CJ39" s="4"/>
    </row>
    <row r="40" spans="1:91" s="8" customFormat="1" ht="17.25" customHeight="1">
      <c r="A40" s="7"/>
      <c r="B40" s="797"/>
      <c r="C40" s="740"/>
      <c r="D40" s="740"/>
      <c r="E40" s="740"/>
      <c r="F40" s="740"/>
      <c r="G40" s="740"/>
      <c r="H40" s="740"/>
      <c r="I40" s="740"/>
      <c r="J40" s="740"/>
      <c r="K40" s="740"/>
      <c r="L40" s="458"/>
      <c r="M40" s="497"/>
      <c r="N40" s="740"/>
      <c r="O40" s="740"/>
      <c r="P40" s="740"/>
      <c r="Q40" s="740"/>
      <c r="R40" s="740"/>
      <c r="S40" s="740"/>
      <c r="T40" s="740"/>
      <c r="U40" s="681" t="s">
        <v>98</v>
      </c>
      <c r="V40" s="681"/>
      <c r="W40" s="681"/>
      <c r="X40" s="681"/>
      <c r="Y40" s="681"/>
      <c r="Z40" s="681"/>
      <c r="AA40" s="681"/>
      <c r="AB40" s="681"/>
      <c r="AC40" s="681"/>
      <c r="AD40" s="681"/>
      <c r="AE40" s="767"/>
      <c r="AF40" s="768"/>
      <c r="AG40" s="768"/>
      <c r="AH40" s="768"/>
      <c r="AI40" s="768"/>
      <c r="AJ40" s="768"/>
      <c r="AK40" s="768"/>
      <c r="AL40" s="768"/>
      <c r="AM40" s="768"/>
      <c r="AN40" s="768"/>
      <c r="AO40" s="768"/>
      <c r="AP40" s="768"/>
      <c r="AQ40" s="768"/>
      <c r="AR40" s="768"/>
      <c r="AS40" s="768"/>
      <c r="AT40" s="768"/>
      <c r="AU40" s="768"/>
      <c r="AV40" s="807" t="s">
        <v>99</v>
      </c>
      <c r="AW40" s="807"/>
      <c r="AX40" s="807"/>
      <c r="AY40" s="807"/>
      <c r="AZ40" s="807"/>
      <c r="BA40" s="807"/>
      <c r="BB40" s="807"/>
      <c r="BC40" s="767"/>
      <c r="BD40" s="768"/>
      <c r="BE40" s="768"/>
      <c r="BF40" s="768"/>
      <c r="BG40" s="768"/>
      <c r="BH40" s="768"/>
      <c r="BI40" s="768"/>
      <c r="BJ40" s="768"/>
      <c r="BK40" s="768"/>
      <c r="BL40" s="768"/>
      <c r="BM40" s="768"/>
      <c r="BN40" s="768"/>
      <c r="BO40" s="768"/>
      <c r="BP40" s="768"/>
      <c r="BQ40" s="768"/>
      <c r="BR40" s="768"/>
      <c r="BS40" s="768"/>
      <c r="BT40" s="768"/>
      <c r="BU40" s="768"/>
      <c r="BV40" s="768"/>
      <c r="BW40" s="768"/>
      <c r="BX40" s="768"/>
      <c r="BY40" s="768"/>
      <c r="BZ40" s="769"/>
      <c r="CA40" s="4"/>
      <c r="CB40" s="4"/>
      <c r="CC40" s="4"/>
      <c r="CD40" s="4"/>
      <c r="CE40" s="4"/>
      <c r="CF40" s="4"/>
      <c r="CG40" s="4"/>
      <c r="CH40" s="4"/>
      <c r="CI40" s="4"/>
      <c r="CJ40" s="4"/>
    </row>
    <row r="41" spans="1:91" s="8" customFormat="1" ht="17.25" customHeight="1" thickBot="1">
      <c r="A41" s="7"/>
      <c r="B41" s="798"/>
      <c r="C41" s="763"/>
      <c r="D41" s="763"/>
      <c r="E41" s="763"/>
      <c r="F41" s="763"/>
      <c r="G41" s="763"/>
      <c r="H41" s="763"/>
      <c r="I41" s="763"/>
      <c r="J41" s="763"/>
      <c r="K41" s="763"/>
      <c r="L41" s="486"/>
      <c r="M41" s="487"/>
      <c r="N41" s="763"/>
      <c r="O41" s="763"/>
      <c r="P41" s="763"/>
      <c r="Q41" s="763"/>
      <c r="R41" s="763"/>
      <c r="S41" s="763"/>
      <c r="T41" s="763"/>
      <c r="U41" s="749" t="s">
        <v>96</v>
      </c>
      <c r="V41" s="749"/>
      <c r="W41" s="749"/>
      <c r="X41" s="749"/>
      <c r="Y41" s="749"/>
      <c r="Z41" s="749"/>
      <c r="AA41" s="749"/>
      <c r="AB41" s="749"/>
      <c r="AC41" s="749"/>
      <c r="AD41" s="749"/>
      <c r="AE41" s="770"/>
      <c r="AF41" s="771"/>
      <c r="AG41" s="771"/>
      <c r="AH41" s="771"/>
      <c r="AI41" s="771"/>
      <c r="AJ41" s="771"/>
      <c r="AK41" s="771"/>
      <c r="AL41" s="771"/>
      <c r="AM41" s="771"/>
      <c r="AN41" s="771"/>
      <c r="AO41" s="771"/>
      <c r="AP41" s="771"/>
      <c r="AQ41" s="771"/>
      <c r="AR41" s="771"/>
      <c r="AS41" s="771"/>
      <c r="AT41" s="771"/>
      <c r="AU41" s="771"/>
      <c r="AV41" s="771"/>
      <c r="AW41" s="771"/>
      <c r="AX41" s="771"/>
      <c r="AY41" s="771"/>
      <c r="AZ41" s="771"/>
      <c r="BA41" s="771"/>
      <c r="BB41" s="771"/>
      <c r="BC41" s="771"/>
      <c r="BD41" s="771"/>
      <c r="BE41" s="771"/>
      <c r="BF41" s="771"/>
      <c r="BG41" s="771"/>
      <c r="BH41" s="771"/>
      <c r="BI41" s="771"/>
      <c r="BJ41" s="771"/>
      <c r="BK41" s="771"/>
      <c r="BL41" s="771"/>
      <c r="BM41" s="771"/>
      <c r="BN41" s="771"/>
      <c r="BO41" s="771"/>
      <c r="BP41" s="771"/>
      <c r="BQ41" s="771"/>
      <c r="BR41" s="771"/>
      <c r="BS41" s="771"/>
      <c r="BT41" s="771"/>
      <c r="BU41" s="771"/>
      <c r="BV41" s="771"/>
      <c r="BW41" s="771"/>
      <c r="BX41" s="771"/>
      <c r="BY41" s="771"/>
      <c r="BZ41" s="772"/>
      <c r="CA41" s="4"/>
      <c r="CB41" s="4"/>
      <c r="CC41" s="4"/>
      <c r="CD41" s="4"/>
      <c r="CE41" s="4"/>
      <c r="CF41" s="4"/>
      <c r="CG41" s="4"/>
      <c r="CH41" s="4"/>
      <c r="CI41" s="4"/>
      <c r="CJ41" s="4"/>
    </row>
    <row r="42" spans="1:91" s="8" customFormat="1" ht="19.5" customHeight="1" thickBot="1">
      <c r="A42" s="7"/>
      <c r="B42" s="804" t="s">
        <v>195</v>
      </c>
      <c r="C42" s="805"/>
      <c r="D42" s="805"/>
      <c r="E42" s="805"/>
      <c r="F42" s="805"/>
      <c r="G42" s="805"/>
      <c r="H42" s="805"/>
      <c r="I42" s="805"/>
      <c r="J42" s="805"/>
      <c r="K42" s="805"/>
      <c r="L42" s="805"/>
      <c r="M42" s="805"/>
      <c r="N42" s="805"/>
      <c r="O42" s="805"/>
      <c r="P42" s="805"/>
      <c r="Q42" s="805"/>
      <c r="R42" s="805"/>
      <c r="S42" s="805"/>
      <c r="T42" s="805"/>
      <c r="U42" s="805"/>
      <c r="V42" s="805"/>
      <c r="W42" s="805"/>
      <c r="X42" s="805"/>
      <c r="Y42" s="805"/>
      <c r="Z42" s="805"/>
      <c r="AA42" s="805"/>
      <c r="AB42" s="805"/>
      <c r="AC42" s="805"/>
      <c r="AD42" s="805"/>
      <c r="AE42" s="805"/>
      <c r="AF42" s="805"/>
      <c r="AG42" s="805"/>
      <c r="AH42" s="805"/>
      <c r="AI42" s="805"/>
      <c r="AJ42" s="805"/>
      <c r="AK42" s="805"/>
      <c r="AL42" s="805"/>
      <c r="AM42" s="805"/>
      <c r="AN42" s="805"/>
      <c r="AO42" s="805"/>
      <c r="AP42" s="805"/>
      <c r="AQ42" s="805"/>
      <c r="AR42" s="805"/>
      <c r="AS42" s="805"/>
      <c r="AT42" s="805"/>
      <c r="AU42" s="805"/>
      <c r="AV42" s="805"/>
      <c r="AW42" s="805"/>
      <c r="AX42" s="805"/>
      <c r="AY42" s="805"/>
      <c r="AZ42" s="805"/>
      <c r="BA42" s="805"/>
      <c r="BB42" s="805"/>
      <c r="BC42" s="805"/>
      <c r="BD42" s="805"/>
      <c r="BE42" s="805"/>
      <c r="BF42" s="805"/>
      <c r="BG42" s="805"/>
      <c r="BH42" s="805"/>
      <c r="BI42" s="805"/>
      <c r="BJ42" s="805"/>
      <c r="BK42" s="805"/>
      <c r="BL42" s="805"/>
      <c r="BM42" s="805"/>
      <c r="BN42" s="805"/>
      <c r="BO42" s="805"/>
      <c r="BP42" s="805"/>
      <c r="BQ42" s="805"/>
      <c r="BR42" s="805"/>
      <c r="BS42" s="805"/>
      <c r="BT42" s="805"/>
      <c r="BU42" s="805"/>
      <c r="BV42" s="805"/>
      <c r="BW42" s="805"/>
      <c r="BX42" s="805"/>
      <c r="BY42" s="805"/>
      <c r="BZ42" s="806"/>
      <c r="CB42" s="150"/>
      <c r="CC42" s="150"/>
      <c r="CD42" s="150"/>
      <c r="CE42" s="150"/>
      <c r="CF42" s="150"/>
      <c r="CG42" s="150"/>
      <c r="CH42" s="150"/>
      <c r="CI42" s="150"/>
      <c r="CM42" s="8" t="s">
        <v>219</v>
      </c>
    </row>
    <row r="43" spans="1:91" s="8" customFormat="1" ht="6.75" customHeight="1">
      <c r="A43" s="7"/>
      <c r="B43" s="167"/>
      <c r="C43" s="59"/>
      <c r="D43" s="59"/>
      <c r="E43" s="59"/>
      <c r="F43" s="59"/>
      <c r="G43" s="59"/>
      <c r="H43" s="59"/>
      <c r="I43" s="59"/>
      <c r="J43" s="59"/>
      <c r="K43" s="59"/>
      <c r="L43" s="59"/>
      <c r="M43" s="59"/>
      <c r="N43" s="59"/>
      <c r="O43" s="59"/>
      <c r="P43" s="59"/>
      <c r="Q43" s="59"/>
      <c r="R43" s="59"/>
      <c r="S43" s="59"/>
      <c r="T43" s="168"/>
      <c r="U43" s="168"/>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c r="BO43" s="168"/>
      <c r="BP43" s="168"/>
      <c r="BQ43" s="168"/>
      <c r="BR43" s="169"/>
      <c r="BS43" s="168"/>
      <c r="BT43" s="168"/>
      <c r="BU43" s="168"/>
      <c r="BV43" s="168"/>
      <c r="BW43" s="168"/>
      <c r="BX43" s="168"/>
      <c r="BY43" s="168"/>
      <c r="BZ43" s="500"/>
      <c r="CB43" s="150"/>
      <c r="CC43" s="150"/>
      <c r="CD43" s="150"/>
      <c r="CE43" s="150"/>
      <c r="CF43" s="150"/>
      <c r="CG43" s="150"/>
      <c r="CH43" s="150"/>
      <c r="CI43" s="150"/>
    </row>
    <row r="44" spans="1:91" s="8" customFormat="1" ht="17.25" customHeight="1">
      <c r="A44" s="7"/>
      <c r="B44" s="167"/>
      <c r="C44" s="780" t="str">
        <f>IF(I1="【応募申請用】","","補助対象事業の実施年（○年目）")</f>
        <v/>
      </c>
      <c r="D44" s="780"/>
      <c r="E44" s="780"/>
      <c r="F44" s="780"/>
      <c r="G44" s="780"/>
      <c r="H44" s="780"/>
      <c r="I44" s="780"/>
      <c r="J44" s="780"/>
      <c r="K44" s="780"/>
      <c r="L44" s="780"/>
      <c r="M44" s="780"/>
      <c r="N44" s="780"/>
      <c r="O44" s="780"/>
      <c r="P44" s="780"/>
      <c r="Q44" s="780"/>
      <c r="R44" s="780"/>
      <c r="S44" s="780"/>
      <c r="T44" s="780"/>
      <c r="U44" s="780"/>
      <c r="V44" s="780"/>
      <c r="W44" s="780"/>
      <c r="X44" s="780"/>
      <c r="Y44" s="780"/>
      <c r="Z44" s="750"/>
      <c r="AA44" s="750"/>
      <c r="AB44" s="750"/>
      <c r="AC44" s="750"/>
      <c r="AD44" s="750"/>
      <c r="AE44" s="750"/>
      <c r="AF44" s="750"/>
      <c r="AG44" s="750"/>
      <c r="AH44" s="750"/>
      <c r="AI44" s="750"/>
      <c r="AJ44" s="750"/>
      <c r="AK44" s="750"/>
      <c r="AL44" s="750"/>
      <c r="AM44" s="750"/>
      <c r="AN44" s="750"/>
      <c r="AO44" s="168"/>
      <c r="AP44" s="168"/>
      <c r="AQ44" s="168"/>
      <c r="AR44" s="168"/>
      <c r="AS44" s="168"/>
      <c r="AT44" s="168"/>
      <c r="AU44" s="168"/>
      <c r="AV44" s="168"/>
      <c r="AW44" s="168"/>
      <c r="AX44" s="168"/>
      <c r="AY44" s="168"/>
      <c r="AZ44" s="168"/>
      <c r="BA44" s="168"/>
      <c r="BB44" s="168"/>
      <c r="BC44" s="168"/>
      <c r="BD44" s="168"/>
      <c r="BE44" s="168"/>
      <c r="BF44" s="168"/>
      <c r="BG44" s="168"/>
      <c r="BH44" s="168"/>
      <c r="BI44" s="168"/>
      <c r="BJ44" s="168"/>
      <c r="BK44" s="168"/>
      <c r="BL44" s="168"/>
      <c r="BM44" s="168"/>
      <c r="BN44" s="168"/>
      <c r="BO44" s="793" t="s">
        <v>147</v>
      </c>
      <c r="BP44" s="793"/>
      <c r="BQ44" s="793"/>
      <c r="BR44" s="793"/>
      <c r="BS44" s="793"/>
      <c r="BT44" s="793"/>
      <c r="BU44" s="793"/>
      <c r="BV44" s="793"/>
      <c r="BW44" s="793"/>
      <c r="BX44" s="793"/>
      <c r="BY44" s="793"/>
      <c r="BZ44" s="794"/>
      <c r="CB44" s="150"/>
      <c r="CC44" s="150"/>
      <c r="CD44" s="150"/>
      <c r="CE44" s="150"/>
      <c r="CF44" s="150"/>
      <c r="CG44" s="150"/>
      <c r="CH44" s="150"/>
      <c r="CI44" s="150"/>
    </row>
    <row r="45" spans="1:91" s="8" customFormat="1" ht="7.5" customHeight="1">
      <c r="A45" s="7"/>
      <c r="B45" s="167"/>
      <c r="C45" s="59"/>
      <c r="D45" s="59"/>
      <c r="E45" s="59"/>
      <c r="F45" s="59"/>
      <c r="G45" s="59"/>
      <c r="H45" s="59"/>
      <c r="I45" s="59"/>
      <c r="J45" s="59"/>
      <c r="K45" s="59"/>
      <c r="L45" s="59"/>
      <c r="M45" s="59"/>
      <c r="N45" s="59"/>
      <c r="O45" s="59"/>
      <c r="P45" s="59"/>
      <c r="Q45" s="59"/>
      <c r="R45" s="59"/>
      <c r="S45" s="59"/>
      <c r="T45" s="168"/>
      <c r="U45" s="168"/>
      <c r="V45" s="168"/>
      <c r="W45" s="168"/>
      <c r="X45" s="168"/>
      <c r="Y45" s="168"/>
      <c r="Z45" s="168"/>
      <c r="AA45" s="168"/>
      <c r="AB45" s="168"/>
      <c r="AC45" s="168"/>
      <c r="AD45" s="168"/>
      <c r="AE45" s="168"/>
      <c r="AF45" s="168"/>
      <c r="AG45" s="168"/>
      <c r="AH45" s="168"/>
      <c r="AI45" s="168"/>
      <c r="AJ45" s="168"/>
      <c r="AK45" s="168"/>
      <c r="AL45" s="168"/>
      <c r="AM45" s="168"/>
      <c r="AN45" s="168"/>
      <c r="AO45" s="168"/>
      <c r="AP45" s="168"/>
      <c r="AQ45" s="168"/>
      <c r="AR45" s="168"/>
      <c r="AS45" s="168"/>
      <c r="AT45" s="168"/>
      <c r="AU45" s="168"/>
      <c r="AV45" s="168"/>
      <c r="AW45" s="168"/>
      <c r="AX45" s="168"/>
      <c r="AY45" s="168"/>
      <c r="AZ45" s="168"/>
      <c r="BA45" s="168"/>
      <c r="BB45" s="168"/>
      <c r="BC45" s="168"/>
      <c r="BD45" s="168"/>
      <c r="BE45" s="168"/>
      <c r="BF45" s="168"/>
      <c r="BG45" s="168"/>
      <c r="BH45" s="168"/>
      <c r="BI45" s="168"/>
      <c r="BJ45" s="168"/>
      <c r="BK45" s="168"/>
      <c r="BL45" s="168"/>
      <c r="BM45" s="168"/>
      <c r="BN45" s="168"/>
      <c r="BO45" s="795"/>
      <c r="BP45" s="795"/>
      <c r="BQ45" s="795"/>
      <c r="BR45" s="795"/>
      <c r="BS45" s="795"/>
      <c r="BT45" s="795"/>
      <c r="BU45" s="795"/>
      <c r="BV45" s="795"/>
      <c r="BW45" s="795"/>
      <c r="BX45" s="795"/>
      <c r="BY45" s="795"/>
      <c r="BZ45" s="796"/>
      <c r="CB45" s="150"/>
      <c r="CC45" s="150"/>
      <c r="CD45" s="150"/>
      <c r="CE45" s="150"/>
      <c r="CF45" s="150"/>
      <c r="CG45" s="150"/>
      <c r="CH45" s="150"/>
      <c r="CI45" s="150"/>
    </row>
    <row r="46" spans="1:91" s="8" customFormat="1" ht="16.5" customHeight="1">
      <c r="A46" s="7"/>
      <c r="B46" s="777" t="s">
        <v>194</v>
      </c>
      <c r="C46" s="778"/>
      <c r="D46" s="778"/>
      <c r="E46" s="778"/>
      <c r="F46" s="778"/>
      <c r="G46" s="778"/>
      <c r="H46" s="778"/>
      <c r="I46" s="778"/>
      <c r="J46" s="778"/>
      <c r="K46" s="778"/>
      <c r="L46" s="778"/>
      <c r="M46" s="778"/>
      <c r="N46" s="778"/>
      <c r="O46" s="778"/>
      <c r="P46" s="778"/>
      <c r="Q46" s="778"/>
      <c r="R46" s="778"/>
      <c r="S46" s="778"/>
      <c r="T46" s="778"/>
      <c r="U46" s="778"/>
      <c r="V46" s="779" t="str">
        <f>IF(OR(L3="",I1=""),"",IF(I1="【応募申請用】","R4年度",IF(Z44="","",IF(Z44="２年目","R3年度","R4年度"))))</f>
        <v/>
      </c>
      <c r="W46" s="779"/>
      <c r="X46" s="779"/>
      <c r="Y46" s="779"/>
      <c r="Z46" s="779"/>
      <c r="AA46" s="779"/>
      <c r="AB46" s="779"/>
      <c r="AC46" s="779"/>
      <c r="AD46" s="779"/>
      <c r="AE46" s="779"/>
      <c r="AF46" s="779"/>
      <c r="AG46" s="779" t="str">
        <f>IF(AG50="","",IF(V46="","",IF(V46="R3年度","R4年度","R5年度")))</f>
        <v/>
      </c>
      <c r="AH46" s="779"/>
      <c r="AI46" s="779"/>
      <c r="AJ46" s="779"/>
      <c r="AK46" s="779"/>
      <c r="AL46" s="779"/>
      <c r="AM46" s="779"/>
      <c r="AN46" s="779"/>
      <c r="AO46" s="779"/>
      <c r="AP46" s="779"/>
      <c r="AQ46" s="779"/>
      <c r="AR46" s="781" t="s">
        <v>90</v>
      </c>
      <c r="AS46" s="782"/>
      <c r="AT46" s="782"/>
      <c r="AU46" s="782"/>
      <c r="AV46" s="782"/>
      <c r="AW46" s="782"/>
      <c r="AX46" s="782"/>
      <c r="AY46" s="782"/>
      <c r="AZ46" s="782"/>
      <c r="BA46" s="782"/>
      <c r="BB46" s="783"/>
      <c r="BC46" s="787" t="s">
        <v>9</v>
      </c>
      <c r="BD46" s="788"/>
      <c r="BE46" s="788"/>
      <c r="BF46" s="788"/>
      <c r="BG46" s="788"/>
      <c r="BH46" s="788"/>
      <c r="BI46" s="788"/>
      <c r="BJ46" s="788"/>
      <c r="BK46" s="788"/>
      <c r="BL46" s="788"/>
      <c r="BM46" s="788"/>
      <c r="BN46" s="788"/>
      <c r="BO46" s="788"/>
      <c r="BP46" s="788"/>
      <c r="BQ46" s="788"/>
      <c r="BR46" s="788"/>
      <c r="BS46" s="788"/>
      <c r="BT46" s="788"/>
      <c r="BU46" s="788"/>
      <c r="BV46" s="788"/>
      <c r="BW46" s="788"/>
      <c r="BX46" s="788"/>
      <c r="BY46" s="788"/>
      <c r="BZ46" s="789"/>
      <c r="CK46" s="454" t="s">
        <v>155</v>
      </c>
      <c r="CL46" s="8" t="s">
        <v>143</v>
      </c>
    </row>
    <row r="47" spans="1:91" s="8" customFormat="1" ht="16.5" customHeight="1">
      <c r="A47" s="7"/>
      <c r="B47" s="777" t="s">
        <v>210</v>
      </c>
      <c r="C47" s="778"/>
      <c r="D47" s="778"/>
      <c r="E47" s="778"/>
      <c r="F47" s="778"/>
      <c r="G47" s="778"/>
      <c r="H47" s="778"/>
      <c r="I47" s="778"/>
      <c r="J47" s="778"/>
      <c r="K47" s="778"/>
      <c r="L47" s="778"/>
      <c r="M47" s="778"/>
      <c r="N47" s="778"/>
      <c r="O47" s="778"/>
      <c r="P47" s="778"/>
      <c r="Q47" s="778"/>
      <c r="R47" s="778"/>
      <c r="S47" s="778"/>
      <c r="T47" s="778"/>
      <c r="U47" s="778"/>
      <c r="V47" s="779" t="str">
        <f>IF(V46="","","１年目")</f>
        <v/>
      </c>
      <c r="W47" s="779"/>
      <c r="X47" s="779"/>
      <c r="Y47" s="779"/>
      <c r="Z47" s="779"/>
      <c r="AA47" s="779"/>
      <c r="AB47" s="779"/>
      <c r="AC47" s="779"/>
      <c r="AD47" s="779"/>
      <c r="AE47" s="779"/>
      <c r="AF47" s="779"/>
      <c r="AG47" s="779" t="str">
        <f>IF(AG46="","","2年目")</f>
        <v/>
      </c>
      <c r="AH47" s="779"/>
      <c r="AI47" s="779"/>
      <c r="AJ47" s="779"/>
      <c r="AK47" s="779"/>
      <c r="AL47" s="779"/>
      <c r="AM47" s="779"/>
      <c r="AN47" s="779"/>
      <c r="AO47" s="779"/>
      <c r="AP47" s="779"/>
      <c r="AQ47" s="779"/>
      <c r="AR47" s="784"/>
      <c r="AS47" s="785"/>
      <c r="AT47" s="785"/>
      <c r="AU47" s="785"/>
      <c r="AV47" s="785"/>
      <c r="AW47" s="785"/>
      <c r="AX47" s="785"/>
      <c r="AY47" s="785"/>
      <c r="AZ47" s="785"/>
      <c r="BA47" s="785"/>
      <c r="BB47" s="786"/>
      <c r="BC47" s="790"/>
      <c r="BD47" s="791"/>
      <c r="BE47" s="791"/>
      <c r="BF47" s="791"/>
      <c r="BG47" s="791"/>
      <c r="BH47" s="791"/>
      <c r="BI47" s="791"/>
      <c r="BJ47" s="791"/>
      <c r="BK47" s="791"/>
      <c r="BL47" s="791"/>
      <c r="BM47" s="791"/>
      <c r="BN47" s="791"/>
      <c r="BO47" s="791"/>
      <c r="BP47" s="791"/>
      <c r="BQ47" s="791"/>
      <c r="BR47" s="791"/>
      <c r="BS47" s="791"/>
      <c r="BT47" s="791"/>
      <c r="BU47" s="791"/>
      <c r="BV47" s="791"/>
      <c r="BW47" s="791"/>
      <c r="BX47" s="791"/>
      <c r="BY47" s="791"/>
      <c r="BZ47" s="792"/>
      <c r="CK47" s="454" t="s">
        <v>156</v>
      </c>
      <c r="CL47" s="8" t="s">
        <v>158</v>
      </c>
    </row>
    <row r="48" spans="1:91" s="8" customFormat="1" ht="17.25" customHeight="1">
      <c r="A48" s="7"/>
      <c r="B48" s="800" t="s">
        <v>145</v>
      </c>
      <c r="C48" s="801"/>
      <c r="D48" s="801"/>
      <c r="E48" s="801"/>
      <c r="F48" s="801"/>
      <c r="G48" s="801"/>
      <c r="H48" s="801"/>
      <c r="I48" s="801"/>
      <c r="J48" s="801"/>
      <c r="K48" s="801"/>
      <c r="L48" s="801"/>
      <c r="M48" s="801"/>
      <c r="N48" s="801"/>
      <c r="O48" s="801"/>
      <c r="P48" s="801"/>
      <c r="Q48" s="801"/>
      <c r="R48" s="801"/>
      <c r="S48" s="801"/>
      <c r="T48" s="801"/>
      <c r="U48" s="801"/>
      <c r="V48" s="766" t="str">
        <f>IF('C-1経費内訳（１年目）'!$C$8=0,"",'C-1経費内訳（１年目）'!$C$8)</f>
        <v/>
      </c>
      <c r="W48" s="766"/>
      <c r="X48" s="766"/>
      <c r="Y48" s="766"/>
      <c r="Z48" s="766"/>
      <c r="AA48" s="766"/>
      <c r="AB48" s="766"/>
      <c r="AC48" s="766"/>
      <c r="AD48" s="766"/>
      <c r="AE48" s="766"/>
      <c r="AF48" s="766"/>
      <c r="AG48" s="766" t="str">
        <f>IF('C-1経費内訳（２年目）'!C8=0,"",'C-1経費内訳（２年目）'!C8)</f>
        <v/>
      </c>
      <c r="AH48" s="766"/>
      <c r="AI48" s="766"/>
      <c r="AJ48" s="766"/>
      <c r="AK48" s="766"/>
      <c r="AL48" s="766"/>
      <c r="AM48" s="766"/>
      <c r="AN48" s="766"/>
      <c r="AO48" s="766"/>
      <c r="AP48" s="766"/>
      <c r="AQ48" s="766"/>
      <c r="AR48" s="766" t="str">
        <f>IF(V48="","",SUM(V48,AG48))</f>
        <v/>
      </c>
      <c r="AS48" s="766"/>
      <c r="AT48" s="766"/>
      <c r="AU48" s="766"/>
      <c r="AV48" s="766"/>
      <c r="AW48" s="766"/>
      <c r="AX48" s="766"/>
      <c r="AY48" s="766"/>
      <c r="AZ48" s="766"/>
      <c r="BA48" s="766"/>
      <c r="BB48" s="766"/>
      <c r="BC48" s="810"/>
      <c r="BD48" s="810"/>
      <c r="BE48" s="810"/>
      <c r="BF48" s="810"/>
      <c r="BG48" s="810"/>
      <c r="BH48" s="810"/>
      <c r="BI48" s="810"/>
      <c r="BJ48" s="810"/>
      <c r="BK48" s="810"/>
      <c r="BL48" s="810"/>
      <c r="BM48" s="810"/>
      <c r="BN48" s="810"/>
      <c r="BO48" s="810"/>
      <c r="BP48" s="810"/>
      <c r="BQ48" s="810"/>
      <c r="BR48" s="810"/>
      <c r="BS48" s="810"/>
      <c r="BT48" s="810"/>
      <c r="BU48" s="810"/>
      <c r="BV48" s="810"/>
      <c r="BW48" s="810"/>
      <c r="BX48" s="810"/>
      <c r="BY48" s="810"/>
      <c r="BZ48" s="811"/>
      <c r="CK48" s="454" t="s">
        <v>157</v>
      </c>
    </row>
    <row r="49" spans="1:89" s="8" customFormat="1" ht="17.25" customHeight="1">
      <c r="A49" s="7"/>
      <c r="B49" s="800" t="s">
        <v>159</v>
      </c>
      <c r="C49" s="801"/>
      <c r="D49" s="801"/>
      <c r="E49" s="801"/>
      <c r="F49" s="801"/>
      <c r="G49" s="801"/>
      <c r="H49" s="801"/>
      <c r="I49" s="801"/>
      <c r="J49" s="801"/>
      <c r="K49" s="801"/>
      <c r="L49" s="801"/>
      <c r="M49" s="801"/>
      <c r="N49" s="801"/>
      <c r="O49" s="801"/>
      <c r="P49" s="801"/>
      <c r="Q49" s="801"/>
      <c r="R49" s="801"/>
      <c r="S49" s="801"/>
      <c r="T49" s="801"/>
      <c r="U49" s="801"/>
      <c r="V49" s="766" t="str">
        <f>IF('C-1経費内訳（１年目）'!$K$8=0,"",'C-1経費内訳（１年目）'!$K$8)</f>
        <v/>
      </c>
      <c r="W49" s="766"/>
      <c r="X49" s="766"/>
      <c r="Y49" s="766"/>
      <c r="Z49" s="766"/>
      <c r="AA49" s="766"/>
      <c r="AB49" s="766"/>
      <c r="AC49" s="766"/>
      <c r="AD49" s="766"/>
      <c r="AE49" s="766"/>
      <c r="AF49" s="766"/>
      <c r="AG49" s="766" t="str">
        <f>IF('C-1経費内訳（２年目）'!K8=0,"",'C-1経費内訳（２年目）'!K8)</f>
        <v/>
      </c>
      <c r="AH49" s="766"/>
      <c r="AI49" s="766"/>
      <c r="AJ49" s="766"/>
      <c r="AK49" s="766"/>
      <c r="AL49" s="766"/>
      <c r="AM49" s="766"/>
      <c r="AN49" s="766"/>
      <c r="AO49" s="766"/>
      <c r="AP49" s="766"/>
      <c r="AQ49" s="766"/>
      <c r="AR49" s="766" t="str">
        <f t="shared" ref="AR49:AR50" si="0">IF(V49="","",SUM(V49,AG49))</f>
        <v/>
      </c>
      <c r="AS49" s="766"/>
      <c r="AT49" s="766"/>
      <c r="AU49" s="766"/>
      <c r="AV49" s="766"/>
      <c r="AW49" s="766"/>
      <c r="AX49" s="766"/>
      <c r="AY49" s="766"/>
      <c r="AZ49" s="766"/>
      <c r="BA49" s="766"/>
      <c r="BB49" s="766"/>
      <c r="BC49" s="810"/>
      <c r="BD49" s="810"/>
      <c r="BE49" s="810"/>
      <c r="BF49" s="810"/>
      <c r="BG49" s="810"/>
      <c r="BH49" s="810"/>
      <c r="BI49" s="810"/>
      <c r="BJ49" s="810"/>
      <c r="BK49" s="810"/>
      <c r="BL49" s="810"/>
      <c r="BM49" s="810"/>
      <c r="BN49" s="810"/>
      <c r="BO49" s="810"/>
      <c r="BP49" s="810"/>
      <c r="BQ49" s="810"/>
      <c r="BR49" s="810"/>
      <c r="BS49" s="810"/>
      <c r="BT49" s="810"/>
      <c r="BU49" s="810"/>
      <c r="BV49" s="810"/>
      <c r="BW49" s="810"/>
      <c r="BX49" s="810"/>
      <c r="BY49" s="810"/>
      <c r="BZ49" s="811"/>
      <c r="CK49" s="454"/>
    </row>
    <row r="50" spans="1:89" s="8" customFormat="1" ht="17.25" customHeight="1">
      <c r="A50" s="7"/>
      <c r="B50" s="802" t="s">
        <v>146</v>
      </c>
      <c r="C50" s="803"/>
      <c r="D50" s="803"/>
      <c r="E50" s="803"/>
      <c r="F50" s="803"/>
      <c r="G50" s="803"/>
      <c r="H50" s="803"/>
      <c r="I50" s="803"/>
      <c r="J50" s="803"/>
      <c r="K50" s="803"/>
      <c r="L50" s="803"/>
      <c r="M50" s="803"/>
      <c r="N50" s="803"/>
      <c r="O50" s="803"/>
      <c r="P50" s="803"/>
      <c r="Q50" s="803"/>
      <c r="R50" s="803"/>
      <c r="S50" s="803"/>
      <c r="T50" s="803"/>
      <c r="U50" s="803"/>
      <c r="V50" s="799" t="str">
        <f>IF('C-1経費内訳（１年目）'!$K$10=0,"",'C-1経費内訳（１年目）'!$K$10)</f>
        <v/>
      </c>
      <c r="W50" s="799"/>
      <c r="X50" s="799"/>
      <c r="Y50" s="799"/>
      <c r="Z50" s="799"/>
      <c r="AA50" s="799"/>
      <c r="AB50" s="799"/>
      <c r="AC50" s="799"/>
      <c r="AD50" s="799"/>
      <c r="AE50" s="799"/>
      <c r="AF50" s="799"/>
      <c r="AG50" s="799" t="str">
        <f>IF('C-1経費内訳（２年目）'!K10=0,"",'C-1経費内訳（２年目）'!K10)</f>
        <v/>
      </c>
      <c r="AH50" s="799"/>
      <c r="AI50" s="799"/>
      <c r="AJ50" s="799"/>
      <c r="AK50" s="799"/>
      <c r="AL50" s="799"/>
      <c r="AM50" s="799"/>
      <c r="AN50" s="799"/>
      <c r="AO50" s="799"/>
      <c r="AP50" s="799"/>
      <c r="AQ50" s="799"/>
      <c r="AR50" s="799" t="str">
        <f t="shared" si="0"/>
        <v/>
      </c>
      <c r="AS50" s="799"/>
      <c r="AT50" s="799"/>
      <c r="AU50" s="799"/>
      <c r="AV50" s="799"/>
      <c r="AW50" s="799"/>
      <c r="AX50" s="799"/>
      <c r="AY50" s="799"/>
      <c r="AZ50" s="799"/>
      <c r="BA50" s="799"/>
      <c r="BB50" s="799"/>
      <c r="BC50" s="808"/>
      <c r="BD50" s="808"/>
      <c r="BE50" s="808"/>
      <c r="BF50" s="808"/>
      <c r="BG50" s="808"/>
      <c r="BH50" s="808"/>
      <c r="BI50" s="808"/>
      <c r="BJ50" s="808"/>
      <c r="BK50" s="808"/>
      <c r="BL50" s="808"/>
      <c r="BM50" s="808"/>
      <c r="BN50" s="808"/>
      <c r="BO50" s="808"/>
      <c r="BP50" s="808"/>
      <c r="BQ50" s="808"/>
      <c r="BR50" s="808"/>
      <c r="BS50" s="808"/>
      <c r="BT50" s="808"/>
      <c r="BU50" s="808"/>
      <c r="BV50" s="808"/>
      <c r="BW50" s="808"/>
      <c r="BX50" s="808"/>
      <c r="BY50" s="808"/>
      <c r="BZ50" s="809"/>
    </row>
    <row r="51" spans="1:89" s="8" customFormat="1" ht="9" customHeight="1" thickBot="1">
      <c r="A51" s="7"/>
      <c r="B51" s="130"/>
      <c r="C51" s="131"/>
      <c r="D51" s="131"/>
      <c r="E51" s="151"/>
      <c r="F51" s="151"/>
      <c r="G51" s="151"/>
      <c r="H51" s="151"/>
      <c r="I51" s="151"/>
      <c r="J51" s="151"/>
      <c r="K51" s="151"/>
      <c r="L51" s="151"/>
      <c r="M51" s="151"/>
      <c r="N51" s="151"/>
      <c r="O51" s="151"/>
      <c r="P51" s="151"/>
      <c r="Q51" s="151"/>
      <c r="R51" s="151"/>
      <c r="S51" s="151"/>
      <c r="T51" s="151"/>
      <c r="U51" s="151"/>
      <c r="V51" s="152"/>
      <c r="W51" s="152"/>
      <c r="X51" s="152"/>
      <c r="Y51" s="152"/>
      <c r="Z51" s="152"/>
      <c r="AA51" s="152"/>
      <c r="AB51" s="152"/>
      <c r="AC51" s="152"/>
      <c r="AD51" s="152"/>
      <c r="AE51" s="152"/>
      <c r="AF51" s="152"/>
      <c r="AG51" s="152"/>
      <c r="AH51" s="153"/>
      <c r="AI51" s="153"/>
      <c r="AJ51" s="153"/>
      <c r="AK51" s="154"/>
      <c r="AL51" s="154"/>
      <c r="AM51" s="154"/>
      <c r="AN51" s="154"/>
      <c r="AO51" s="154"/>
      <c r="AP51" s="154"/>
      <c r="AQ51" s="154"/>
      <c r="AR51" s="154"/>
      <c r="AS51" s="154"/>
      <c r="AT51" s="154"/>
      <c r="AU51" s="154"/>
      <c r="AV51" s="154"/>
      <c r="AW51" s="154"/>
      <c r="AX51" s="154"/>
      <c r="AY51" s="154"/>
      <c r="AZ51" s="154"/>
      <c r="BA51" s="154"/>
      <c r="BB51" s="154"/>
      <c r="BC51" s="154"/>
      <c r="BD51" s="154"/>
      <c r="BE51" s="154"/>
      <c r="BF51" s="154"/>
      <c r="BG51" s="154"/>
      <c r="BH51" s="154"/>
      <c r="BI51" s="154"/>
      <c r="BJ51" s="154"/>
      <c r="BK51" s="154"/>
      <c r="BL51" s="154"/>
      <c r="BM51" s="154"/>
      <c r="BN51" s="154"/>
      <c r="BO51" s="154"/>
      <c r="BP51" s="154"/>
      <c r="BQ51" s="154"/>
      <c r="BR51" s="154"/>
      <c r="BS51" s="154"/>
      <c r="BT51" s="154"/>
      <c r="BU51" s="154"/>
      <c r="BV51" s="154"/>
      <c r="BW51" s="154"/>
      <c r="BX51" s="154"/>
      <c r="BY51" s="131"/>
      <c r="BZ51" s="132"/>
    </row>
    <row r="52" spans="1:89" s="8" customFormat="1" ht="18" customHeight="1" thickBot="1">
      <c r="A52" s="7"/>
      <c r="B52" s="845" t="s">
        <v>222</v>
      </c>
      <c r="C52" s="846"/>
      <c r="D52" s="846"/>
      <c r="E52" s="846"/>
      <c r="F52" s="846"/>
      <c r="G52" s="846"/>
      <c r="H52" s="846"/>
      <c r="I52" s="846"/>
      <c r="J52" s="846"/>
      <c r="K52" s="846"/>
      <c r="L52" s="846"/>
      <c r="M52" s="846"/>
      <c r="N52" s="846"/>
      <c r="O52" s="846"/>
      <c r="P52" s="846"/>
      <c r="Q52" s="846"/>
      <c r="R52" s="846"/>
      <c r="S52" s="846"/>
      <c r="T52" s="846"/>
      <c r="U52" s="846"/>
      <c r="V52" s="846"/>
      <c r="W52" s="846"/>
      <c r="X52" s="846"/>
      <c r="Y52" s="846"/>
      <c r="Z52" s="846"/>
      <c r="AA52" s="846"/>
      <c r="AB52" s="846"/>
      <c r="AC52" s="846"/>
      <c r="AD52" s="846"/>
      <c r="AE52" s="846"/>
      <c r="AF52" s="846"/>
      <c r="AG52" s="846"/>
      <c r="AH52" s="846"/>
      <c r="AI52" s="846"/>
      <c r="AJ52" s="846"/>
      <c r="AK52" s="846"/>
      <c r="AL52" s="846"/>
      <c r="AM52" s="846"/>
      <c r="AN52" s="846"/>
      <c r="AO52" s="846"/>
      <c r="AP52" s="846"/>
      <c r="AQ52" s="846"/>
      <c r="AR52" s="846"/>
      <c r="AS52" s="846"/>
      <c r="AT52" s="846"/>
      <c r="AU52" s="846"/>
      <c r="AV52" s="846"/>
      <c r="AW52" s="846"/>
      <c r="AX52" s="846"/>
      <c r="AY52" s="846"/>
      <c r="AZ52" s="846"/>
      <c r="BA52" s="846"/>
      <c r="BB52" s="846"/>
      <c r="BC52" s="846"/>
      <c r="BD52" s="846"/>
      <c r="BE52" s="846"/>
      <c r="BF52" s="846"/>
      <c r="BG52" s="846"/>
      <c r="BH52" s="846"/>
      <c r="BI52" s="846"/>
      <c r="BJ52" s="846"/>
      <c r="BK52" s="846"/>
      <c r="BL52" s="846"/>
      <c r="BM52" s="846"/>
      <c r="BN52" s="846"/>
      <c r="BO52" s="846"/>
      <c r="BP52" s="846"/>
      <c r="BQ52" s="846"/>
      <c r="BR52" s="846"/>
      <c r="BS52" s="846"/>
      <c r="BT52" s="846"/>
      <c r="BU52" s="846"/>
      <c r="BV52" s="846"/>
      <c r="BW52" s="846"/>
      <c r="BX52" s="846"/>
      <c r="BY52" s="846"/>
      <c r="BZ52" s="847"/>
    </row>
    <row r="53" spans="1:89" s="8" customFormat="1" ht="15" customHeight="1">
      <c r="A53" s="7"/>
      <c r="B53" s="504" t="s">
        <v>224</v>
      </c>
      <c r="C53" s="169"/>
      <c r="D53" s="452"/>
      <c r="E53" s="169"/>
      <c r="F53" s="452"/>
      <c r="G53" s="452"/>
      <c r="H53" s="452"/>
      <c r="I53" s="452"/>
      <c r="J53" s="452"/>
      <c r="K53" s="452"/>
      <c r="L53" s="452"/>
      <c r="M53" s="452"/>
      <c r="N53" s="452"/>
      <c r="O53" s="452"/>
      <c r="P53" s="452"/>
      <c r="Q53" s="452"/>
      <c r="R53" s="452"/>
      <c r="S53" s="452"/>
      <c r="T53" s="452"/>
      <c r="U53" s="452"/>
      <c r="V53" s="452"/>
      <c r="W53" s="452"/>
      <c r="X53" s="452"/>
      <c r="Y53" s="452"/>
      <c r="Z53" s="452"/>
      <c r="AA53" s="452"/>
      <c r="AB53" s="452"/>
      <c r="AC53" s="452"/>
      <c r="AD53" s="452"/>
      <c r="AE53" s="452"/>
      <c r="AF53" s="452"/>
      <c r="AG53" s="452"/>
      <c r="AH53" s="452"/>
      <c r="AI53" s="452"/>
      <c r="AJ53" s="452"/>
      <c r="AK53" s="452"/>
      <c r="AL53" s="452"/>
      <c r="AM53" s="452"/>
      <c r="AN53" s="452"/>
      <c r="AO53" s="452"/>
      <c r="AP53" s="452"/>
      <c r="AQ53" s="452"/>
      <c r="AR53" s="452"/>
      <c r="AS53" s="452"/>
      <c r="AT53" s="452"/>
      <c r="AU53" s="452"/>
      <c r="AV53" s="452"/>
      <c r="AW53" s="452"/>
      <c r="AX53" s="452"/>
      <c r="AY53" s="452"/>
      <c r="AZ53" s="452"/>
      <c r="BA53" s="452"/>
      <c r="BB53" s="452"/>
      <c r="BC53" s="452"/>
      <c r="BD53" s="452"/>
      <c r="BE53" s="452"/>
      <c r="BF53" s="452"/>
      <c r="BG53" s="452"/>
      <c r="BH53" s="452"/>
      <c r="BI53" s="452"/>
      <c r="BJ53" s="452"/>
      <c r="BK53" s="452"/>
      <c r="BL53" s="452"/>
      <c r="BM53" s="452"/>
      <c r="BN53" s="452"/>
      <c r="BO53" s="452"/>
      <c r="BP53" s="452"/>
      <c r="BQ53" s="452"/>
      <c r="BR53" s="452"/>
      <c r="BS53" s="452"/>
      <c r="BT53" s="452"/>
      <c r="BU53" s="452"/>
      <c r="BV53" s="452"/>
      <c r="BW53" s="452"/>
      <c r="BX53" s="452"/>
      <c r="BY53" s="452"/>
      <c r="BZ53" s="453"/>
    </row>
    <row r="54" spans="1:89" s="8" customFormat="1" ht="18.75" customHeight="1">
      <c r="A54" s="7">
        <v>1</v>
      </c>
      <c r="B54" s="848" t="s">
        <v>223</v>
      </c>
      <c r="C54" s="849"/>
      <c r="D54" s="849"/>
      <c r="E54" s="849"/>
      <c r="F54" s="850"/>
      <c r="G54" s="850"/>
      <c r="H54" s="850"/>
      <c r="I54" s="851" t="s">
        <v>286</v>
      </c>
      <c r="J54" s="851"/>
      <c r="K54" s="851"/>
      <c r="L54" s="851"/>
      <c r="M54" s="851"/>
      <c r="N54" s="851"/>
      <c r="O54" s="851"/>
      <c r="P54" s="851"/>
      <c r="Q54" s="851"/>
      <c r="R54" s="851"/>
      <c r="S54" s="851"/>
      <c r="T54" s="851"/>
      <c r="U54" s="851"/>
      <c r="V54" s="851"/>
      <c r="W54" s="851"/>
      <c r="X54" s="851"/>
      <c r="Y54" s="851"/>
      <c r="Z54" s="851"/>
      <c r="AA54" s="851"/>
      <c r="AB54" s="851"/>
      <c r="AC54" s="851"/>
      <c r="AD54" s="851"/>
      <c r="AE54" s="851"/>
      <c r="AF54" s="851"/>
      <c r="AG54" s="851"/>
      <c r="AH54" s="851"/>
      <c r="AI54" s="851"/>
      <c r="AJ54" s="851"/>
      <c r="AK54" s="851"/>
      <c r="AL54" s="851"/>
      <c r="AM54" s="851"/>
      <c r="AN54" s="851"/>
      <c r="AO54" s="851"/>
      <c r="AP54" s="851"/>
      <c r="AQ54" s="851"/>
      <c r="AR54" s="851"/>
      <c r="AS54" s="851"/>
      <c r="AT54" s="851"/>
      <c r="AU54" s="851"/>
      <c r="AV54" s="851"/>
      <c r="AW54" s="851"/>
      <c r="AX54" s="851"/>
      <c r="AY54" s="851"/>
      <c r="AZ54" s="851"/>
      <c r="BA54" s="851"/>
      <c r="BB54" s="851"/>
      <c r="BC54" s="851"/>
      <c r="BD54" s="851"/>
      <c r="BE54" s="851"/>
      <c r="BF54" s="851"/>
      <c r="BG54" s="851"/>
      <c r="BH54" s="851"/>
      <c r="BI54" s="851"/>
      <c r="BJ54" s="851"/>
      <c r="BK54" s="851"/>
      <c r="BL54" s="851"/>
      <c r="BM54" s="851"/>
      <c r="BN54" s="851"/>
      <c r="BO54" s="851"/>
      <c r="BP54" s="851"/>
      <c r="BQ54" s="851"/>
      <c r="BR54" s="851"/>
      <c r="BS54" s="851"/>
      <c r="BT54" s="851"/>
      <c r="BU54" s="851"/>
      <c r="BV54" s="851"/>
      <c r="BW54" s="851"/>
      <c r="BX54" s="851"/>
      <c r="BY54" s="851"/>
      <c r="BZ54" s="852"/>
    </row>
    <row r="55" spans="1:89" s="8" customFormat="1" ht="18.75" customHeight="1">
      <c r="A55" s="7"/>
      <c r="B55" s="501"/>
      <c r="C55" s="502"/>
      <c r="D55" s="502"/>
      <c r="E55" s="502"/>
      <c r="F55" s="503"/>
      <c r="G55" s="503"/>
      <c r="H55" s="503"/>
      <c r="I55" s="851"/>
      <c r="J55" s="851"/>
      <c r="K55" s="851"/>
      <c r="L55" s="851"/>
      <c r="M55" s="851"/>
      <c r="N55" s="851"/>
      <c r="O55" s="851"/>
      <c r="P55" s="851"/>
      <c r="Q55" s="851"/>
      <c r="R55" s="851"/>
      <c r="S55" s="851"/>
      <c r="T55" s="851"/>
      <c r="U55" s="851"/>
      <c r="V55" s="851"/>
      <c r="W55" s="851"/>
      <c r="X55" s="851"/>
      <c r="Y55" s="851"/>
      <c r="Z55" s="851"/>
      <c r="AA55" s="851"/>
      <c r="AB55" s="851"/>
      <c r="AC55" s="851"/>
      <c r="AD55" s="851"/>
      <c r="AE55" s="851"/>
      <c r="AF55" s="851"/>
      <c r="AG55" s="851"/>
      <c r="AH55" s="851"/>
      <c r="AI55" s="851"/>
      <c r="AJ55" s="851"/>
      <c r="AK55" s="851"/>
      <c r="AL55" s="851"/>
      <c r="AM55" s="851"/>
      <c r="AN55" s="851"/>
      <c r="AO55" s="851"/>
      <c r="AP55" s="851"/>
      <c r="AQ55" s="851"/>
      <c r="AR55" s="851"/>
      <c r="AS55" s="851"/>
      <c r="AT55" s="851"/>
      <c r="AU55" s="851"/>
      <c r="AV55" s="851"/>
      <c r="AW55" s="851"/>
      <c r="AX55" s="851"/>
      <c r="AY55" s="851"/>
      <c r="AZ55" s="851"/>
      <c r="BA55" s="851"/>
      <c r="BB55" s="851"/>
      <c r="BC55" s="851"/>
      <c r="BD55" s="851"/>
      <c r="BE55" s="851"/>
      <c r="BF55" s="851"/>
      <c r="BG55" s="851"/>
      <c r="BH55" s="851"/>
      <c r="BI55" s="851"/>
      <c r="BJ55" s="851"/>
      <c r="BK55" s="851"/>
      <c r="BL55" s="851"/>
      <c r="BM55" s="851"/>
      <c r="BN55" s="851"/>
      <c r="BO55" s="851"/>
      <c r="BP55" s="851"/>
      <c r="BQ55" s="851"/>
      <c r="BR55" s="851"/>
      <c r="BS55" s="851"/>
      <c r="BT55" s="851"/>
      <c r="BU55" s="851"/>
      <c r="BV55" s="851"/>
      <c r="BW55" s="851"/>
      <c r="BX55" s="851"/>
      <c r="BY55" s="851"/>
      <c r="BZ55" s="852"/>
    </row>
    <row r="56" spans="1:89" s="8" customFormat="1" ht="18.75" customHeight="1">
      <c r="A56" s="7"/>
      <c r="B56" s="501"/>
      <c r="C56" s="502"/>
      <c r="D56" s="502"/>
      <c r="E56" s="502"/>
      <c r="F56" s="503"/>
      <c r="G56" s="503"/>
      <c r="H56" s="503"/>
      <c r="I56" s="851"/>
      <c r="J56" s="851"/>
      <c r="K56" s="851"/>
      <c r="L56" s="851"/>
      <c r="M56" s="851"/>
      <c r="N56" s="851"/>
      <c r="O56" s="851"/>
      <c r="P56" s="851"/>
      <c r="Q56" s="851"/>
      <c r="R56" s="851"/>
      <c r="S56" s="851"/>
      <c r="T56" s="851"/>
      <c r="U56" s="851"/>
      <c r="V56" s="851"/>
      <c r="W56" s="851"/>
      <c r="X56" s="851"/>
      <c r="Y56" s="851"/>
      <c r="Z56" s="851"/>
      <c r="AA56" s="851"/>
      <c r="AB56" s="851"/>
      <c r="AC56" s="851"/>
      <c r="AD56" s="851"/>
      <c r="AE56" s="851"/>
      <c r="AF56" s="851"/>
      <c r="AG56" s="851"/>
      <c r="AH56" s="851"/>
      <c r="AI56" s="851"/>
      <c r="AJ56" s="851"/>
      <c r="AK56" s="851"/>
      <c r="AL56" s="851"/>
      <c r="AM56" s="851"/>
      <c r="AN56" s="851"/>
      <c r="AO56" s="851"/>
      <c r="AP56" s="851"/>
      <c r="AQ56" s="851"/>
      <c r="AR56" s="851"/>
      <c r="AS56" s="851"/>
      <c r="AT56" s="851"/>
      <c r="AU56" s="851"/>
      <c r="AV56" s="851"/>
      <c r="AW56" s="851"/>
      <c r="AX56" s="851"/>
      <c r="AY56" s="851"/>
      <c r="AZ56" s="851"/>
      <c r="BA56" s="851"/>
      <c r="BB56" s="851"/>
      <c r="BC56" s="851"/>
      <c r="BD56" s="851"/>
      <c r="BE56" s="851"/>
      <c r="BF56" s="851"/>
      <c r="BG56" s="851"/>
      <c r="BH56" s="851"/>
      <c r="BI56" s="851"/>
      <c r="BJ56" s="851"/>
      <c r="BK56" s="851"/>
      <c r="BL56" s="851"/>
      <c r="BM56" s="851"/>
      <c r="BN56" s="851"/>
      <c r="BO56" s="851"/>
      <c r="BP56" s="851"/>
      <c r="BQ56" s="851"/>
      <c r="BR56" s="851"/>
      <c r="BS56" s="851"/>
      <c r="BT56" s="851"/>
      <c r="BU56" s="851"/>
      <c r="BV56" s="851"/>
      <c r="BW56" s="851"/>
      <c r="BX56" s="851"/>
      <c r="BY56" s="851"/>
      <c r="BZ56" s="852"/>
    </row>
    <row r="57" spans="1:89" s="8" customFormat="1" ht="6.75" customHeight="1">
      <c r="A57" s="7"/>
      <c r="B57" s="438"/>
      <c r="C57" s="441"/>
      <c r="D57" s="441"/>
      <c r="E57" s="441"/>
      <c r="F57" s="441"/>
      <c r="G57" s="441"/>
      <c r="H57" s="441"/>
      <c r="I57" s="441"/>
      <c r="J57" s="441"/>
      <c r="K57" s="441"/>
      <c r="L57" s="442"/>
      <c r="M57" s="442"/>
      <c r="N57" s="442"/>
      <c r="O57" s="442"/>
      <c r="P57" s="442"/>
      <c r="Q57" s="442"/>
      <c r="R57" s="442"/>
      <c r="S57" s="442"/>
      <c r="T57" s="442"/>
      <c r="U57" s="442"/>
      <c r="V57" s="442"/>
      <c r="W57" s="442"/>
      <c r="X57" s="442"/>
      <c r="Y57" s="442"/>
      <c r="Z57" s="439"/>
      <c r="AA57" s="439"/>
      <c r="AB57" s="439"/>
      <c r="AC57" s="439"/>
      <c r="AD57" s="439"/>
      <c r="AE57" s="439"/>
      <c r="AF57" s="439"/>
      <c r="AG57" s="439"/>
      <c r="AH57" s="439"/>
      <c r="AI57" s="439"/>
      <c r="AJ57" s="443"/>
      <c r="AK57" s="443"/>
      <c r="AL57" s="443"/>
      <c r="AM57" s="443"/>
      <c r="AN57" s="443"/>
      <c r="AO57" s="443"/>
      <c r="AP57" s="443"/>
      <c r="AQ57" s="443"/>
      <c r="AR57" s="443"/>
      <c r="AS57" s="443"/>
      <c r="AT57" s="443"/>
      <c r="AU57" s="443"/>
      <c r="AV57" s="443"/>
      <c r="AW57" s="443"/>
      <c r="AX57" s="444"/>
      <c r="AY57" s="444"/>
      <c r="AZ57" s="444"/>
      <c r="BA57" s="444"/>
      <c r="BB57" s="444"/>
      <c r="BC57" s="444"/>
      <c r="BD57" s="444"/>
      <c r="BE57" s="444"/>
      <c r="BF57" s="444"/>
      <c r="BG57" s="444"/>
      <c r="BH57" s="442"/>
      <c r="BI57" s="442"/>
      <c r="BJ57" s="442"/>
      <c r="BK57" s="442"/>
      <c r="BL57" s="442"/>
      <c r="BM57" s="442"/>
      <c r="BN57" s="442"/>
      <c r="BO57" s="442"/>
      <c r="BP57" s="442"/>
      <c r="BQ57" s="442"/>
      <c r="BR57" s="442"/>
      <c r="BS57" s="442"/>
      <c r="BT57" s="442"/>
      <c r="BU57" s="442"/>
      <c r="BV57" s="442"/>
      <c r="BW57" s="442"/>
      <c r="BX57" s="442"/>
      <c r="BY57" s="442"/>
      <c r="BZ57" s="440"/>
    </row>
    <row r="58" spans="1:89" s="8" customFormat="1" ht="18.75" customHeight="1">
      <c r="A58" s="7">
        <v>2</v>
      </c>
      <c r="B58" s="848" t="s">
        <v>287</v>
      </c>
      <c r="C58" s="849"/>
      <c r="D58" s="849"/>
      <c r="E58" s="849"/>
      <c r="F58" s="850"/>
      <c r="G58" s="850"/>
      <c r="H58" s="850"/>
      <c r="I58" s="851" t="s">
        <v>285</v>
      </c>
      <c r="J58" s="851"/>
      <c r="K58" s="851"/>
      <c r="L58" s="851"/>
      <c r="M58" s="851"/>
      <c r="N58" s="851"/>
      <c r="O58" s="851"/>
      <c r="P58" s="851"/>
      <c r="Q58" s="851"/>
      <c r="R58" s="851"/>
      <c r="S58" s="851"/>
      <c r="T58" s="851"/>
      <c r="U58" s="851"/>
      <c r="V58" s="851"/>
      <c r="W58" s="851"/>
      <c r="X58" s="851"/>
      <c r="Y58" s="851"/>
      <c r="Z58" s="851"/>
      <c r="AA58" s="851"/>
      <c r="AB58" s="851"/>
      <c r="AC58" s="851"/>
      <c r="AD58" s="851"/>
      <c r="AE58" s="851"/>
      <c r="AF58" s="851"/>
      <c r="AG58" s="851"/>
      <c r="AH58" s="851"/>
      <c r="AI58" s="851"/>
      <c r="AJ58" s="851"/>
      <c r="AK58" s="851"/>
      <c r="AL58" s="851"/>
      <c r="AM58" s="851"/>
      <c r="AN58" s="851"/>
      <c r="AO58" s="851"/>
      <c r="AP58" s="851"/>
      <c r="AQ58" s="851"/>
      <c r="AR58" s="851"/>
      <c r="AS58" s="851"/>
      <c r="AT58" s="851"/>
      <c r="AU58" s="851"/>
      <c r="AV58" s="851"/>
      <c r="AW58" s="851"/>
      <c r="AX58" s="851"/>
      <c r="AY58" s="851"/>
      <c r="AZ58" s="851"/>
      <c r="BA58" s="851"/>
      <c r="BB58" s="851"/>
      <c r="BC58" s="851"/>
      <c r="BD58" s="851"/>
      <c r="BE58" s="851"/>
      <c r="BF58" s="851"/>
      <c r="BG58" s="851"/>
      <c r="BH58" s="851"/>
      <c r="BI58" s="851"/>
      <c r="BJ58" s="851"/>
      <c r="BK58" s="851"/>
      <c r="BL58" s="851"/>
      <c r="BM58" s="851"/>
      <c r="BN58" s="851"/>
      <c r="BO58" s="851"/>
      <c r="BP58" s="851"/>
      <c r="BQ58" s="851"/>
      <c r="BR58" s="851"/>
      <c r="BS58" s="851"/>
      <c r="BT58" s="851"/>
      <c r="BU58" s="851"/>
      <c r="BV58" s="851"/>
      <c r="BW58" s="851"/>
      <c r="BX58" s="851"/>
      <c r="BY58" s="851"/>
      <c r="BZ58" s="852"/>
    </row>
    <row r="59" spans="1:89" s="8" customFormat="1" ht="17.25" customHeight="1">
      <c r="A59" s="7"/>
      <c r="B59" s="438"/>
      <c r="C59" s="441"/>
      <c r="D59" s="441"/>
      <c r="E59" s="441"/>
      <c r="F59" s="441"/>
      <c r="G59" s="441"/>
      <c r="H59" s="441"/>
      <c r="I59" s="851"/>
      <c r="J59" s="851"/>
      <c r="K59" s="851"/>
      <c r="L59" s="851"/>
      <c r="M59" s="851"/>
      <c r="N59" s="851"/>
      <c r="O59" s="851"/>
      <c r="P59" s="851"/>
      <c r="Q59" s="851"/>
      <c r="R59" s="851"/>
      <c r="S59" s="851"/>
      <c r="T59" s="851"/>
      <c r="U59" s="851"/>
      <c r="V59" s="851"/>
      <c r="W59" s="851"/>
      <c r="X59" s="851"/>
      <c r="Y59" s="851"/>
      <c r="Z59" s="851"/>
      <c r="AA59" s="851"/>
      <c r="AB59" s="851"/>
      <c r="AC59" s="851"/>
      <c r="AD59" s="851"/>
      <c r="AE59" s="851"/>
      <c r="AF59" s="851"/>
      <c r="AG59" s="851"/>
      <c r="AH59" s="851"/>
      <c r="AI59" s="851"/>
      <c r="AJ59" s="851"/>
      <c r="AK59" s="851"/>
      <c r="AL59" s="851"/>
      <c r="AM59" s="851"/>
      <c r="AN59" s="851"/>
      <c r="AO59" s="851"/>
      <c r="AP59" s="851"/>
      <c r="AQ59" s="851"/>
      <c r="AR59" s="851"/>
      <c r="AS59" s="851"/>
      <c r="AT59" s="851"/>
      <c r="AU59" s="851"/>
      <c r="AV59" s="851"/>
      <c r="AW59" s="851"/>
      <c r="AX59" s="851"/>
      <c r="AY59" s="851"/>
      <c r="AZ59" s="851"/>
      <c r="BA59" s="851"/>
      <c r="BB59" s="851"/>
      <c r="BC59" s="851"/>
      <c r="BD59" s="851"/>
      <c r="BE59" s="851"/>
      <c r="BF59" s="851"/>
      <c r="BG59" s="851"/>
      <c r="BH59" s="851"/>
      <c r="BI59" s="851"/>
      <c r="BJ59" s="851"/>
      <c r="BK59" s="851"/>
      <c r="BL59" s="851"/>
      <c r="BM59" s="851"/>
      <c r="BN59" s="851"/>
      <c r="BO59" s="851"/>
      <c r="BP59" s="851"/>
      <c r="BQ59" s="851"/>
      <c r="BR59" s="851"/>
      <c r="BS59" s="851"/>
      <c r="BT59" s="851"/>
      <c r="BU59" s="851"/>
      <c r="BV59" s="851"/>
      <c r="BW59" s="851"/>
      <c r="BX59" s="851"/>
      <c r="BY59" s="851"/>
      <c r="BZ59" s="852"/>
    </row>
    <row r="60" spans="1:89" s="8" customFormat="1" ht="17.25" customHeight="1" thickBot="1">
      <c r="A60" s="7"/>
      <c r="B60" s="438"/>
      <c r="C60" s="441"/>
      <c r="D60" s="441"/>
      <c r="E60" s="441"/>
      <c r="F60" s="441"/>
      <c r="G60" s="441"/>
      <c r="H60" s="441"/>
      <c r="I60" s="851"/>
      <c r="J60" s="851"/>
      <c r="K60" s="851"/>
      <c r="L60" s="851"/>
      <c r="M60" s="851"/>
      <c r="N60" s="851"/>
      <c r="O60" s="851"/>
      <c r="P60" s="851"/>
      <c r="Q60" s="851"/>
      <c r="R60" s="851"/>
      <c r="S60" s="851"/>
      <c r="T60" s="851"/>
      <c r="U60" s="851"/>
      <c r="V60" s="851"/>
      <c r="W60" s="851"/>
      <c r="X60" s="851"/>
      <c r="Y60" s="851"/>
      <c r="Z60" s="851"/>
      <c r="AA60" s="851"/>
      <c r="AB60" s="851"/>
      <c r="AC60" s="851"/>
      <c r="AD60" s="851"/>
      <c r="AE60" s="851"/>
      <c r="AF60" s="851"/>
      <c r="AG60" s="851"/>
      <c r="AH60" s="851"/>
      <c r="AI60" s="851"/>
      <c r="AJ60" s="851"/>
      <c r="AK60" s="851"/>
      <c r="AL60" s="851"/>
      <c r="AM60" s="851"/>
      <c r="AN60" s="851"/>
      <c r="AO60" s="851"/>
      <c r="AP60" s="851"/>
      <c r="AQ60" s="851"/>
      <c r="AR60" s="851"/>
      <c r="AS60" s="851"/>
      <c r="AT60" s="851"/>
      <c r="AU60" s="851"/>
      <c r="AV60" s="851"/>
      <c r="AW60" s="851"/>
      <c r="AX60" s="851"/>
      <c r="AY60" s="851"/>
      <c r="AZ60" s="851"/>
      <c r="BA60" s="851"/>
      <c r="BB60" s="851"/>
      <c r="BC60" s="851"/>
      <c r="BD60" s="851"/>
      <c r="BE60" s="851"/>
      <c r="BF60" s="851"/>
      <c r="BG60" s="851"/>
      <c r="BH60" s="851"/>
      <c r="BI60" s="851"/>
      <c r="BJ60" s="851"/>
      <c r="BK60" s="851"/>
      <c r="BL60" s="851"/>
      <c r="BM60" s="851"/>
      <c r="BN60" s="851"/>
      <c r="BO60" s="851"/>
      <c r="BP60" s="851"/>
      <c r="BQ60" s="851"/>
      <c r="BR60" s="851"/>
      <c r="BS60" s="851"/>
      <c r="BT60" s="851"/>
      <c r="BU60" s="851"/>
      <c r="BV60" s="851"/>
      <c r="BW60" s="851"/>
      <c r="BX60" s="851"/>
      <c r="BY60" s="851"/>
      <c r="BZ60" s="852"/>
    </row>
    <row r="61" spans="1:89" ht="18" customHeight="1" thickBot="1">
      <c r="B61" s="677" t="s">
        <v>277</v>
      </c>
      <c r="C61" s="678"/>
      <c r="D61" s="678"/>
      <c r="E61" s="678"/>
      <c r="F61" s="678"/>
      <c r="G61" s="678"/>
      <c r="H61" s="678"/>
      <c r="I61" s="678"/>
      <c r="J61" s="678"/>
      <c r="K61" s="678"/>
      <c r="L61" s="678"/>
      <c r="M61" s="678"/>
      <c r="N61" s="678"/>
      <c r="O61" s="678"/>
      <c r="P61" s="678"/>
      <c r="Q61" s="678"/>
      <c r="R61" s="678"/>
      <c r="S61" s="678"/>
      <c r="T61" s="678"/>
      <c r="U61" s="678"/>
      <c r="V61" s="678"/>
      <c r="W61" s="678"/>
      <c r="X61" s="678"/>
      <c r="Y61" s="678"/>
      <c r="Z61" s="678"/>
      <c r="AA61" s="678"/>
      <c r="AB61" s="678"/>
      <c r="AC61" s="678"/>
      <c r="AD61" s="678"/>
      <c r="AE61" s="678"/>
      <c r="AF61" s="678"/>
      <c r="AG61" s="678"/>
      <c r="AH61" s="678"/>
      <c r="AI61" s="678"/>
      <c r="AJ61" s="678"/>
      <c r="AK61" s="678"/>
      <c r="AL61" s="678"/>
      <c r="AM61" s="678"/>
      <c r="AN61" s="678"/>
      <c r="AO61" s="678"/>
      <c r="AP61" s="678"/>
      <c r="AQ61" s="678"/>
      <c r="AR61" s="678"/>
      <c r="AS61" s="678"/>
      <c r="AT61" s="678"/>
      <c r="AU61" s="678"/>
      <c r="AV61" s="678"/>
      <c r="AW61" s="678"/>
      <c r="AX61" s="678"/>
      <c r="AY61" s="678"/>
      <c r="AZ61" s="678"/>
      <c r="BA61" s="678"/>
      <c r="BB61" s="678"/>
      <c r="BC61" s="678"/>
      <c r="BD61" s="678"/>
      <c r="BE61" s="678"/>
      <c r="BF61" s="678"/>
      <c r="BG61" s="678"/>
      <c r="BH61" s="678"/>
      <c r="BI61" s="678"/>
      <c r="BJ61" s="678"/>
      <c r="BK61" s="678"/>
      <c r="BL61" s="678"/>
      <c r="BM61" s="678"/>
      <c r="BN61" s="678"/>
      <c r="BO61" s="678"/>
      <c r="BP61" s="678"/>
      <c r="BQ61" s="678"/>
      <c r="BR61" s="678"/>
      <c r="BS61" s="678"/>
      <c r="BT61" s="678"/>
      <c r="BU61" s="678"/>
      <c r="BV61" s="678"/>
      <c r="BW61" s="678"/>
      <c r="BX61" s="678"/>
      <c r="BY61" s="678"/>
      <c r="BZ61" s="679"/>
    </row>
    <row r="62" spans="1:89" ht="17.25" customHeight="1">
      <c r="B62" s="18"/>
      <c r="C62" s="19" t="s">
        <v>125</v>
      </c>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19"/>
      <c r="BP62" s="19"/>
      <c r="BQ62" s="19"/>
      <c r="BR62" s="19"/>
      <c r="BS62" s="19"/>
      <c r="BT62" s="19"/>
      <c r="BU62" s="19"/>
      <c r="BV62" s="19"/>
      <c r="BW62" s="19"/>
      <c r="BX62" s="19"/>
      <c r="BY62" s="19"/>
      <c r="BZ62" s="20"/>
    </row>
    <row r="63" spans="1:89" ht="15.75" customHeight="1">
      <c r="B63" s="638"/>
      <c r="C63" s="839"/>
      <c r="D63" s="839"/>
      <c r="E63" s="839"/>
      <c r="F63" s="839"/>
      <c r="G63" s="839"/>
      <c r="H63" s="839"/>
      <c r="I63" s="839"/>
      <c r="J63" s="839"/>
      <c r="K63" s="839"/>
      <c r="L63" s="839"/>
      <c r="M63" s="839"/>
      <c r="N63" s="839"/>
      <c r="O63" s="839"/>
      <c r="P63" s="839"/>
      <c r="Q63" s="839"/>
      <c r="R63" s="839"/>
      <c r="S63" s="839"/>
      <c r="T63" s="839"/>
      <c r="U63" s="839"/>
      <c r="V63" s="839"/>
      <c r="W63" s="839"/>
      <c r="X63" s="839"/>
      <c r="Y63" s="839"/>
      <c r="Z63" s="839"/>
      <c r="AA63" s="839"/>
      <c r="AB63" s="839"/>
      <c r="AC63" s="839"/>
      <c r="AD63" s="839"/>
      <c r="AE63" s="839"/>
      <c r="AF63" s="839"/>
      <c r="AG63" s="839"/>
      <c r="AH63" s="839"/>
      <c r="AI63" s="839"/>
      <c r="AJ63" s="839"/>
      <c r="AK63" s="839"/>
      <c r="AL63" s="839"/>
      <c r="AM63" s="839"/>
      <c r="AN63" s="839"/>
      <c r="AO63" s="839"/>
      <c r="AP63" s="839"/>
      <c r="AQ63" s="839"/>
      <c r="AR63" s="839"/>
      <c r="AS63" s="839"/>
      <c r="AT63" s="839"/>
      <c r="AU63" s="839"/>
      <c r="AV63" s="839"/>
      <c r="AW63" s="839"/>
      <c r="AX63" s="839"/>
      <c r="AY63" s="839"/>
      <c r="AZ63" s="839"/>
      <c r="BA63" s="839"/>
      <c r="BB63" s="839"/>
      <c r="BC63" s="839"/>
      <c r="BD63" s="839"/>
      <c r="BE63" s="839"/>
      <c r="BF63" s="839"/>
      <c r="BG63" s="839"/>
      <c r="BH63" s="839"/>
      <c r="BI63" s="839"/>
      <c r="BJ63" s="839"/>
      <c r="BK63" s="839"/>
      <c r="BL63" s="839"/>
      <c r="BM63" s="839"/>
      <c r="BN63" s="839"/>
      <c r="BO63" s="839"/>
      <c r="BP63" s="839"/>
      <c r="BQ63" s="839"/>
      <c r="BR63" s="839"/>
      <c r="BS63" s="839"/>
      <c r="BT63" s="839"/>
      <c r="BU63" s="839"/>
      <c r="BV63" s="839"/>
      <c r="BW63" s="839"/>
      <c r="BX63" s="839"/>
      <c r="BY63" s="839"/>
      <c r="BZ63" s="840"/>
    </row>
    <row r="64" spans="1:89" ht="15.75" customHeight="1">
      <c r="B64" s="841"/>
      <c r="C64" s="839"/>
      <c r="D64" s="839"/>
      <c r="E64" s="839"/>
      <c r="F64" s="839"/>
      <c r="G64" s="839"/>
      <c r="H64" s="839"/>
      <c r="I64" s="839"/>
      <c r="J64" s="839"/>
      <c r="K64" s="839"/>
      <c r="L64" s="839"/>
      <c r="M64" s="839"/>
      <c r="N64" s="839"/>
      <c r="O64" s="839"/>
      <c r="P64" s="839"/>
      <c r="Q64" s="839"/>
      <c r="R64" s="839"/>
      <c r="S64" s="839"/>
      <c r="T64" s="839"/>
      <c r="U64" s="839"/>
      <c r="V64" s="839"/>
      <c r="W64" s="839"/>
      <c r="X64" s="839"/>
      <c r="Y64" s="839"/>
      <c r="Z64" s="839"/>
      <c r="AA64" s="839"/>
      <c r="AB64" s="839"/>
      <c r="AC64" s="839"/>
      <c r="AD64" s="839"/>
      <c r="AE64" s="839"/>
      <c r="AF64" s="839"/>
      <c r="AG64" s="839"/>
      <c r="AH64" s="839"/>
      <c r="AI64" s="839"/>
      <c r="AJ64" s="839"/>
      <c r="AK64" s="839"/>
      <c r="AL64" s="839"/>
      <c r="AM64" s="839"/>
      <c r="AN64" s="839"/>
      <c r="AO64" s="839"/>
      <c r="AP64" s="839"/>
      <c r="AQ64" s="839"/>
      <c r="AR64" s="839"/>
      <c r="AS64" s="839"/>
      <c r="AT64" s="839"/>
      <c r="AU64" s="839"/>
      <c r="AV64" s="839"/>
      <c r="AW64" s="839"/>
      <c r="AX64" s="839"/>
      <c r="AY64" s="839"/>
      <c r="AZ64" s="839"/>
      <c r="BA64" s="839"/>
      <c r="BB64" s="839"/>
      <c r="BC64" s="839"/>
      <c r="BD64" s="839"/>
      <c r="BE64" s="839"/>
      <c r="BF64" s="839"/>
      <c r="BG64" s="839"/>
      <c r="BH64" s="839"/>
      <c r="BI64" s="839"/>
      <c r="BJ64" s="839"/>
      <c r="BK64" s="839"/>
      <c r="BL64" s="839"/>
      <c r="BM64" s="839"/>
      <c r="BN64" s="839"/>
      <c r="BO64" s="839"/>
      <c r="BP64" s="839"/>
      <c r="BQ64" s="839"/>
      <c r="BR64" s="839"/>
      <c r="BS64" s="839"/>
      <c r="BT64" s="839"/>
      <c r="BU64" s="839"/>
      <c r="BV64" s="839"/>
      <c r="BW64" s="839"/>
      <c r="BX64" s="839"/>
      <c r="BY64" s="839"/>
      <c r="BZ64" s="840"/>
    </row>
    <row r="65" spans="2:78" ht="15.75" customHeight="1">
      <c r="B65" s="841"/>
      <c r="C65" s="839"/>
      <c r="D65" s="839"/>
      <c r="E65" s="839"/>
      <c r="F65" s="839"/>
      <c r="G65" s="839"/>
      <c r="H65" s="839"/>
      <c r="I65" s="839"/>
      <c r="J65" s="839"/>
      <c r="K65" s="839"/>
      <c r="L65" s="839"/>
      <c r="M65" s="839"/>
      <c r="N65" s="839"/>
      <c r="O65" s="839"/>
      <c r="P65" s="839"/>
      <c r="Q65" s="839"/>
      <c r="R65" s="839"/>
      <c r="S65" s="839"/>
      <c r="T65" s="839"/>
      <c r="U65" s="839"/>
      <c r="V65" s="839"/>
      <c r="W65" s="839"/>
      <c r="X65" s="839"/>
      <c r="Y65" s="839"/>
      <c r="Z65" s="839"/>
      <c r="AA65" s="839"/>
      <c r="AB65" s="839"/>
      <c r="AC65" s="839"/>
      <c r="AD65" s="839"/>
      <c r="AE65" s="839"/>
      <c r="AF65" s="839"/>
      <c r="AG65" s="839"/>
      <c r="AH65" s="839"/>
      <c r="AI65" s="839"/>
      <c r="AJ65" s="839"/>
      <c r="AK65" s="839"/>
      <c r="AL65" s="839"/>
      <c r="AM65" s="839"/>
      <c r="AN65" s="839"/>
      <c r="AO65" s="839"/>
      <c r="AP65" s="839"/>
      <c r="AQ65" s="839"/>
      <c r="AR65" s="839"/>
      <c r="AS65" s="839"/>
      <c r="AT65" s="839"/>
      <c r="AU65" s="839"/>
      <c r="AV65" s="839"/>
      <c r="AW65" s="839"/>
      <c r="AX65" s="839"/>
      <c r="AY65" s="839"/>
      <c r="AZ65" s="839"/>
      <c r="BA65" s="839"/>
      <c r="BB65" s="839"/>
      <c r="BC65" s="839"/>
      <c r="BD65" s="839"/>
      <c r="BE65" s="839"/>
      <c r="BF65" s="839"/>
      <c r="BG65" s="839"/>
      <c r="BH65" s="839"/>
      <c r="BI65" s="839"/>
      <c r="BJ65" s="839"/>
      <c r="BK65" s="839"/>
      <c r="BL65" s="839"/>
      <c r="BM65" s="839"/>
      <c r="BN65" s="839"/>
      <c r="BO65" s="839"/>
      <c r="BP65" s="839"/>
      <c r="BQ65" s="839"/>
      <c r="BR65" s="839"/>
      <c r="BS65" s="839"/>
      <c r="BT65" s="839"/>
      <c r="BU65" s="839"/>
      <c r="BV65" s="839"/>
      <c r="BW65" s="839"/>
      <c r="BX65" s="839"/>
      <c r="BY65" s="839"/>
      <c r="BZ65" s="840"/>
    </row>
    <row r="66" spans="2:78" ht="15.75" customHeight="1">
      <c r="B66" s="841"/>
      <c r="C66" s="839"/>
      <c r="D66" s="839"/>
      <c r="E66" s="839"/>
      <c r="F66" s="839"/>
      <c r="G66" s="839"/>
      <c r="H66" s="839"/>
      <c r="I66" s="839"/>
      <c r="J66" s="839"/>
      <c r="K66" s="839"/>
      <c r="L66" s="839"/>
      <c r="M66" s="839"/>
      <c r="N66" s="839"/>
      <c r="O66" s="839"/>
      <c r="P66" s="839"/>
      <c r="Q66" s="839"/>
      <c r="R66" s="839"/>
      <c r="S66" s="839"/>
      <c r="T66" s="839"/>
      <c r="U66" s="839"/>
      <c r="V66" s="839"/>
      <c r="W66" s="839"/>
      <c r="X66" s="839"/>
      <c r="Y66" s="839"/>
      <c r="Z66" s="839"/>
      <c r="AA66" s="839"/>
      <c r="AB66" s="839"/>
      <c r="AC66" s="839"/>
      <c r="AD66" s="839"/>
      <c r="AE66" s="839"/>
      <c r="AF66" s="839"/>
      <c r="AG66" s="839"/>
      <c r="AH66" s="839"/>
      <c r="AI66" s="839"/>
      <c r="AJ66" s="839"/>
      <c r="AK66" s="839"/>
      <c r="AL66" s="839"/>
      <c r="AM66" s="839"/>
      <c r="AN66" s="839"/>
      <c r="AO66" s="839"/>
      <c r="AP66" s="839"/>
      <c r="AQ66" s="839"/>
      <c r="AR66" s="839"/>
      <c r="AS66" s="839"/>
      <c r="AT66" s="839"/>
      <c r="AU66" s="839"/>
      <c r="AV66" s="839"/>
      <c r="AW66" s="839"/>
      <c r="AX66" s="839"/>
      <c r="AY66" s="839"/>
      <c r="AZ66" s="839"/>
      <c r="BA66" s="839"/>
      <c r="BB66" s="839"/>
      <c r="BC66" s="839"/>
      <c r="BD66" s="839"/>
      <c r="BE66" s="839"/>
      <c r="BF66" s="839"/>
      <c r="BG66" s="839"/>
      <c r="BH66" s="839"/>
      <c r="BI66" s="839"/>
      <c r="BJ66" s="839"/>
      <c r="BK66" s="839"/>
      <c r="BL66" s="839"/>
      <c r="BM66" s="839"/>
      <c r="BN66" s="839"/>
      <c r="BO66" s="839"/>
      <c r="BP66" s="839"/>
      <c r="BQ66" s="839"/>
      <c r="BR66" s="839"/>
      <c r="BS66" s="839"/>
      <c r="BT66" s="839"/>
      <c r="BU66" s="839"/>
      <c r="BV66" s="839"/>
      <c r="BW66" s="839"/>
      <c r="BX66" s="839"/>
      <c r="BY66" s="839"/>
      <c r="BZ66" s="840"/>
    </row>
    <row r="67" spans="2:78" ht="15.75" customHeight="1">
      <c r="B67" s="841"/>
      <c r="C67" s="839"/>
      <c r="D67" s="839"/>
      <c r="E67" s="839"/>
      <c r="F67" s="839"/>
      <c r="G67" s="839"/>
      <c r="H67" s="839"/>
      <c r="I67" s="839"/>
      <c r="J67" s="839"/>
      <c r="K67" s="839"/>
      <c r="L67" s="839"/>
      <c r="M67" s="839"/>
      <c r="N67" s="839"/>
      <c r="O67" s="839"/>
      <c r="P67" s="839"/>
      <c r="Q67" s="839"/>
      <c r="R67" s="839"/>
      <c r="S67" s="839"/>
      <c r="T67" s="839"/>
      <c r="U67" s="839"/>
      <c r="V67" s="839"/>
      <c r="W67" s="839"/>
      <c r="X67" s="839"/>
      <c r="Y67" s="839"/>
      <c r="Z67" s="839"/>
      <c r="AA67" s="839"/>
      <c r="AB67" s="839"/>
      <c r="AC67" s="839"/>
      <c r="AD67" s="839"/>
      <c r="AE67" s="839"/>
      <c r="AF67" s="839"/>
      <c r="AG67" s="839"/>
      <c r="AH67" s="839"/>
      <c r="AI67" s="839"/>
      <c r="AJ67" s="839"/>
      <c r="AK67" s="839"/>
      <c r="AL67" s="839"/>
      <c r="AM67" s="839"/>
      <c r="AN67" s="839"/>
      <c r="AO67" s="839"/>
      <c r="AP67" s="839"/>
      <c r="AQ67" s="839"/>
      <c r="AR67" s="839"/>
      <c r="AS67" s="839"/>
      <c r="AT67" s="839"/>
      <c r="AU67" s="839"/>
      <c r="AV67" s="839"/>
      <c r="AW67" s="839"/>
      <c r="AX67" s="839"/>
      <c r="AY67" s="839"/>
      <c r="AZ67" s="839"/>
      <c r="BA67" s="839"/>
      <c r="BB67" s="839"/>
      <c r="BC67" s="839"/>
      <c r="BD67" s="839"/>
      <c r="BE67" s="839"/>
      <c r="BF67" s="839"/>
      <c r="BG67" s="839"/>
      <c r="BH67" s="839"/>
      <c r="BI67" s="839"/>
      <c r="BJ67" s="839"/>
      <c r="BK67" s="839"/>
      <c r="BL67" s="839"/>
      <c r="BM67" s="839"/>
      <c r="BN67" s="839"/>
      <c r="BO67" s="839"/>
      <c r="BP67" s="839"/>
      <c r="BQ67" s="839"/>
      <c r="BR67" s="839"/>
      <c r="BS67" s="839"/>
      <c r="BT67" s="839"/>
      <c r="BU67" s="839"/>
      <c r="BV67" s="839"/>
      <c r="BW67" s="839"/>
      <c r="BX67" s="839"/>
      <c r="BY67" s="839"/>
      <c r="BZ67" s="840"/>
    </row>
    <row r="68" spans="2:78" ht="15.75" customHeight="1">
      <c r="B68" s="841"/>
      <c r="C68" s="839"/>
      <c r="D68" s="839"/>
      <c r="E68" s="839"/>
      <c r="F68" s="839"/>
      <c r="G68" s="839"/>
      <c r="H68" s="839"/>
      <c r="I68" s="839"/>
      <c r="J68" s="839"/>
      <c r="K68" s="839"/>
      <c r="L68" s="839"/>
      <c r="M68" s="839"/>
      <c r="N68" s="839"/>
      <c r="O68" s="839"/>
      <c r="P68" s="839"/>
      <c r="Q68" s="839"/>
      <c r="R68" s="839"/>
      <c r="S68" s="839"/>
      <c r="T68" s="839"/>
      <c r="U68" s="839"/>
      <c r="V68" s="839"/>
      <c r="W68" s="839"/>
      <c r="X68" s="839"/>
      <c r="Y68" s="839"/>
      <c r="Z68" s="839"/>
      <c r="AA68" s="839"/>
      <c r="AB68" s="839"/>
      <c r="AC68" s="839"/>
      <c r="AD68" s="839"/>
      <c r="AE68" s="839"/>
      <c r="AF68" s="839"/>
      <c r="AG68" s="839"/>
      <c r="AH68" s="839"/>
      <c r="AI68" s="839"/>
      <c r="AJ68" s="839"/>
      <c r="AK68" s="839"/>
      <c r="AL68" s="839"/>
      <c r="AM68" s="839"/>
      <c r="AN68" s="839"/>
      <c r="AO68" s="839"/>
      <c r="AP68" s="839"/>
      <c r="AQ68" s="839"/>
      <c r="AR68" s="839"/>
      <c r="AS68" s="839"/>
      <c r="AT68" s="839"/>
      <c r="AU68" s="839"/>
      <c r="AV68" s="839"/>
      <c r="AW68" s="839"/>
      <c r="AX68" s="839"/>
      <c r="AY68" s="839"/>
      <c r="AZ68" s="839"/>
      <c r="BA68" s="839"/>
      <c r="BB68" s="839"/>
      <c r="BC68" s="839"/>
      <c r="BD68" s="839"/>
      <c r="BE68" s="839"/>
      <c r="BF68" s="839"/>
      <c r="BG68" s="839"/>
      <c r="BH68" s="839"/>
      <c r="BI68" s="839"/>
      <c r="BJ68" s="839"/>
      <c r="BK68" s="839"/>
      <c r="BL68" s="839"/>
      <c r="BM68" s="839"/>
      <c r="BN68" s="839"/>
      <c r="BO68" s="839"/>
      <c r="BP68" s="839"/>
      <c r="BQ68" s="839"/>
      <c r="BR68" s="839"/>
      <c r="BS68" s="839"/>
      <c r="BT68" s="839"/>
      <c r="BU68" s="839"/>
      <c r="BV68" s="839"/>
      <c r="BW68" s="839"/>
      <c r="BX68" s="839"/>
      <c r="BY68" s="839"/>
      <c r="BZ68" s="840"/>
    </row>
    <row r="69" spans="2:78" ht="15.75" customHeight="1">
      <c r="B69" s="841"/>
      <c r="C69" s="839"/>
      <c r="D69" s="839"/>
      <c r="E69" s="839"/>
      <c r="F69" s="839"/>
      <c r="G69" s="839"/>
      <c r="H69" s="839"/>
      <c r="I69" s="839"/>
      <c r="J69" s="839"/>
      <c r="K69" s="839"/>
      <c r="L69" s="839"/>
      <c r="M69" s="839"/>
      <c r="N69" s="839"/>
      <c r="O69" s="839"/>
      <c r="P69" s="839"/>
      <c r="Q69" s="839"/>
      <c r="R69" s="839"/>
      <c r="S69" s="839"/>
      <c r="T69" s="839"/>
      <c r="U69" s="839"/>
      <c r="V69" s="839"/>
      <c r="W69" s="839"/>
      <c r="X69" s="839"/>
      <c r="Y69" s="839"/>
      <c r="Z69" s="839"/>
      <c r="AA69" s="839"/>
      <c r="AB69" s="839"/>
      <c r="AC69" s="839"/>
      <c r="AD69" s="839"/>
      <c r="AE69" s="839"/>
      <c r="AF69" s="839"/>
      <c r="AG69" s="839"/>
      <c r="AH69" s="839"/>
      <c r="AI69" s="839"/>
      <c r="AJ69" s="839"/>
      <c r="AK69" s="839"/>
      <c r="AL69" s="839"/>
      <c r="AM69" s="839"/>
      <c r="AN69" s="839"/>
      <c r="AO69" s="839"/>
      <c r="AP69" s="839"/>
      <c r="AQ69" s="839"/>
      <c r="AR69" s="839"/>
      <c r="AS69" s="839"/>
      <c r="AT69" s="839"/>
      <c r="AU69" s="839"/>
      <c r="AV69" s="839"/>
      <c r="AW69" s="839"/>
      <c r="AX69" s="839"/>
      <c r="AY69" s="839"/>
      <c r="AZ69" s="839"/>
      <c r="BA69" s="839"/>
      <c r="BB69" s="839"/>
      <c r="BC69" s="839"/>
      <c r="BD69" s="839"/>
      <c r="BE69" s="839"/>
      <c r="BF69" s="839"/>
      <c r="BG69" s="839"/>
      <c r="BH69" s="839"/>
      <c r="BI69" s="839"/>
      <c r="BJ69" s="839"/>
      <c r="BK69" s="839"/>
      <c r="BL69" s="839"/>
      <c r="BM69" s="839"/>
      <c r="BN69" s="839"/>
      <c r="BO69" s="839"/>
      <c r="BP69" s="839"/>
      <c r="BQ69" s="839"/>
      <c r="BR69" s="839"/>
      <c r="BS69" s="839"/>
      <c r="BT69" s="839"/>
      <c r="BU69" s="839"/>
      <c r="BV69" s="839"/>
      <c r="BW69" s="839"/>
      <c r="BX69" s="839"/>
      <c r="BY69" s="839"/>
      <c r="BZ69" s="840"/>
    </row>
    <row r="70" spans="2:78" ht="15.75" customHeight="1">
      <c r="B70" s="841"/>
      <c r="C70" s="839"/>
      <c r="D70" s="839"/>
      <c r="E70" s="839"/>
      <c r="F70" s="839"/>
      <c r="G70" s="839"/>
      <c r="H70" s="839"/>
      <c r="I70" s="839"/>
      <c r="J70" s="839"/>
      <c r="K70" s="839"/>
      <c r="L70" s="839"/>
      <c r="M70" s="839"/>
      <c r="N70" s="839"/>
      <c r="O70" s="839"/>
      <c r="P70" s="839"/>
      <c r="Q70" s="839"/>
      <c r="R70" s="839"/>
      <c r="S70" s="839"/>
      <c r="T70" s="839"/>
      <c r="U70" s="839"/>
      <c r="V70" s="839"/>
      <c r="W70" s="839"/>
      <c r="X70" s="839"/>
      <c r="Y70" s="839"/>
      <c r="Z70" s="839"/>
      <c r="AA70" s="839"/>
      <c r="AB70" s="839"/>
      <c r="AC70" s="839"/>
      <c r="AD70" s="839"/>
      <c r="AE70" s="839"/>
      <c r="AF70" s="839"/>
      <c r="AG70" s="839"/>
      <c r="AH70" s="839"/>
      <c r="AI70" s="839"/>
      <c r="AJ70" s="839"/>
      <c r="AK70" s="839"/>
      <c r="AL70" s="839"/>
      <c r="AM70" s="839"/>
      <c r="AN70" s="839"/>
      <c r="AO70" s="839"/>
      <c r="AP70" s="839"/>
      <c r="AQ70" s="839"/>
      <c r="AR70" s="839"/>
      <c r="AS70" s="839"/>
      <c r="AT70" s="839"/>
      <c r="AU70" s="839"/>
      <c r="AV70" s="839"/>
      <c r="AW70" s="839"/>
      <c r="AX70" s="839"/>
      <c r="AY70" s="839"/>
      <c r="AZ70" s="839"/>
      <c r="BA70" s="839"/>
      <c r="BB70" s="839"/>
      <c r="BC70" s="839"/>
      <c r="BD70" s="839"/>
      <c r="BE70" s="839"/>
      <c r="BF70" s="839"/>
      <c r="BG70" s="839"/>
      <c r="BH70" s="839"/>
      <c r="BI70" s="839"/>
      <c r="BJ70" s="839"/>
      <c r="BK70" s="839"/>
      <c r="BL70" s="839"/>
      <c r="BM70" s="839"/>
      <c r="BN70" s="839"/>
      <c r="BO70" s="839"/>
      <c r="BP70" s="839"/>
      <c r="BQ70" s="839"/>
      <c r="BR70" s="839"/>
      <c r="BS70" s="839"/>
      <c r="BT70" s="839"/>
      <c r="BU70" s="839"/>
      <c r="BV70" s="839"/>
      <c r="BW70" s="839"/>
      <c r="BX70" s="839"/>
      <c r="BY70" s="839"/>
      <c r="BZ70" s="840"/>
    </row>
    <row r="71" spans="2:78" ht="15.75" customHeight="1">
      <c r="B71" s="841"/>
      <c r="C71" s="839"/>
      <c r="D71" s="839"/>
      <c r="E71" s="839"/>
      <c r="F71" s="839"/>
      <c r="G71" s="839"/>
      <c r="H71" s="839"/>
      <c r="I71" s="839"/>
      <c r="J71" s="839"/>
      <c r="K71" s="839"/>
      <c r="L71" s="839"/>
      <c r="M71" s="839"/>
      <c r="N71" s="839"/>
      <c r="O71" s="839"/>
      <c r="P71" s="839"/>
      <c r="Q71" s="839"/>
      <c r="R71" s="839"/>
      <c r="S71" s="839"/>
      <c r="T71" s="839"/>
      <c r="U71" s="839"/>
      <c r="V71" s="839"/>
      <c r="W71" s="839"/>
      <c r="X71" s="839"/>
      <c r="Y71" s="839"/>
      <c r="Z71" s="839"/>
      <c r="AA71" s="839"/>
      <c r="AB71" s="839"/>
      <c r="AC71" s="839"/>
      <c r="AD71" s="839"/>
      <c r="AE71" s="839"/>
      <c r="AF71" s="839"/>
      <c r="AG71" s="839"/>
      <c r="AH71" s="839"/>
      <c r="AI71" s="839"/>
      <c r="AJ71" s="839"/>
      <c r="AK71" s="839"/>
      <c r="AL71" s="839"/>
      <c r="AM71" s="839"/>
      <c r="AN71" s="839"/>
      <c r="AO71" s="839"/>
      <c r="AP71" s="839"/>
      <c r="AQ71" s="839"/>
      <c r="AR71" s="839"/>
      <c r="AS71" s="839"/>
      <c r="AT71" s="839"/>
      <c r="AU71" s="839"/>
      <c r="AV71" s="839"/>
      <c r="AW71" s="839"/>
      <c r="AX71" s="839"/>
      <c r="AY71" s="839"/>
      <c r="AZ71" s="839"/>
      <c r="BA71" s="839"/>
      <c r="BB71" s="839"/>
      <c r="BC71" s="839"/>
      <c r="BD71" s="839"/>
      <c r="BE71" s="839"/>
      <c r="BF71" s="839"/>
      <c r="BG71" s="839"/>
      <c r="BH71" s="839"/>
      <c r="BI71" s="839"/>
      <c r="BJ71" s="839"/>
      <c r="BK71" s="839"/>
      <c r="BL71" s="839"/>
      <c r="BM71" s="839"/>
      <c r="BN71" s="839"/>
      <c r="BO71" s="839"/>
      <c r="BP71" s="839"/>
      <c r="BQ71" s="839"/>
      <c r="BR71" s="839"/>
      <c r="BS71" s="839"/>
      <c r="BT71" s="839"/>
      <c r="BU71" s="839"/>
      <c r="BV71" s="839"/>
      <c r="BW71" s="839"/>
      <c r="BX71" s="839"/>
      <c r="BY71" s="839"/>
      <c r="BZ71" s="840"/>
    </row>
    <row r="72" spans="2:78" ht="15.75" customHeight="1">
      <c r="B72" s="841"/>
      <c r="C72" s="839"/>
      <c r="D72" s="839"/>
      <c r="E72" s="839"/>
      <c r="F72" s="839"/>
      <c r="G72" s="839"/>
      <c r="H72" s="839"/>
      <c r="I72" s="839"/>
      <c r="J72" s="839"/>
      <c r="K72" s="839"/>
      <c r="L72" s="839"/>
      <c r="M72" s="839"/>
      <c r="N72" s="839"/>
      <c r="O72" s="839"/>
      <c r="P72" s="839"/>
      <c r="Q72" s="839"/>
      <c r="R72" s="839"/>
      <c r="S72" s="839"/>
      <c r="T72" s="839"/>
      <c r="U72" s="839"/>
      <c r="V72" s="839"/>
      <c r="W72" s="839"/>
      <c r="X72" s="839"/>
      <c r="Y72" s="839"/>
      <c r="Z72" s="839"/>
      <c r="AA72" s="839"/>
      <c r="AB72" s="839"/>
      <c r="AC72" s="839"/>
      <c r="AD72" s="839"/>
      <c r="AE72" s="839"/>
      <c r="AF72" s="839"/>
      <c r="AG72" s="839"/>
      <c r="AH72" s="839"/>
      <c r="AI72" s="839"/>
      <c r="AJ72" s="839"/>
      <c r="AK72" s="839"/>
      <c r="AL72" s="839"/>
      <c r="AM72" s="839"/>
      <c r="AN72" s="839"/>
      <c r="AO72" s="839"/>
      <c r="AP72" s="839"/>
      <c r="AQ72" s="839"/>
      <c r="AR72" s="839"/>
      <c r="AS72" s="839"/>
      <c r="AT72" s="839"/>
      <c r="AU72" s="839"/>
      <c r="AV72" s="839"/>
      <c r="AW72" s="839"/>
      <c r="AX72" s="839"/>
      <c r="AY72" s="839"/>
      <c r="AZ72" s="839"/>
      <c r="BA72" s="839"/>
      <c r="BB72" s="839"/>
      <c r="BC72" s="839"/>
      <c r="BD72" s="839"/>
      <c r="BE72" s="839"/>
      <c r="BF72" s="839"/>
      <c r="BG72" s="839"/>
      <c r="BH72" s="839"/>
      <c r="BI72" s="839"/>
      <c r="BJ72" s="839"/>
      <c r="BK72" s="839"/>
      <c r="BL72" s="839"/>
      <c r="BM72" s="839"/>
      <c r="BN72" s="839"/>
      <c r="BO72" s="839"/>
      <c r="BP72" s="839"/>
      <c r="BQ72" s="839"/>
      <c r="BR72" s="839"/>
      <c r="BS72" s="839"/>
      <c r="BT72" s="839"/>
      <c r="BU72" s="839"/>
      <c r="BV72" s="839"/>
      <c r="BW72" s="839"/>
      <c r="BX72" s="839"/>
      <c r="BY72" s="839"/>
      <c r="BZ72" s="840"/>
    </row>
    <row r="73" spans="2:78" ht="15.75" customHeight="1">
      <c r="B73" s="841"/>
      <c r="C73" s="839"/>
      <c r="D73" s="839"/>
      <c r="E73" s="839"/>
      <c r="F73" s="839"/>
      <c r="G73" s="839"/>
      <c r="H73" s="839"/>
      <c r="I73" s="839"/>
      <c r="J73" s="839"/>
      <c r="K73" s="839"/>
      <c r="L73" s="839"/>
      <c r="M73" s="839"/>
      <c r="N73" s="839"/>
      <c r="O73" s="839"/>
      <c r="P73" s="839"/>
      <c r="Q73" s="839"/>
      <c r="R73" s="839"/>
      <c r="S73" s="839"/>
      <c r="T73" s="839"/>
      <c r="U73" s="839"/>
      <c r="V73" s="839"/>
      <c r="W73" s="839"/>
      <c r="X73" s="839"/>
      <c r="Y73" s="839"/>
      <c r="Z73" s="839"/>
      <c r="AA73" s="839"/>
      <c r="AB73" s="839"/>
      <c r="AC73" s="839"/>
      <c r="AD73" s="839"/>
      <c r="AE73" s="839"/>
      <c r="AF73" s="839"/>
      <c r="AG73" s="839"/>
      <c r="AH73" s="839"/>
      <c r="AI73" s="839"/>
      <c r="AJ73" s="839"/>
      <c r="AK73" s="839"/>
      <c r="AL73" s="839"/>
      <c r="AM73" s="839"/>
      <c r="AN73" s="839"/>
      <c r="AO73" s="839"/>
      <c r="AP73" s="839"/>
      <c r="AQ73" s="839"/>
      <c r="AR73" s="839"/>
      <c r="AS73" s="839"/>
      <c r="AT73" s="839"/>
      <c r="AU73" s="839"/>
      <c r="AV73" s="839"/>
      <c r="AW73" s="839"/>
      <c r="AX73" s="839"/>
      <c r="AY73" s="839"/>
      <c r="AZ73" s="839"/>
      <c r="BA73" s="839"/>
      <c r="BB73" s="839"/>
      <c r="BC73" s="839"/>
      <c r="BD73" s="839"/>
      <c r="BE73" s="839"/>
      <c r="BF73" s="839"/>
      <c r="BG73" s="839"/>
      <c r="BH73" s="839"/>
      <c r="BI73" s="839"/>
      <c r="BJ73" s="839"/>
      <c r="BK73" s="839"/>
      <c r="BL73" s="839"/>
      <c r="BM73" s="839"/>
      <c r="BN73" s="839"/>
      <c r="BO73" s="839"/>
      <c r="BP73" s="839"/>
      <c r="BQ73" s="839"/>
      <c r="BR73" s="839"/>
      <c r="BS73" s="839"/>
      <c r="BT73" s="839"/>
      <c r="BU73" s="839"/>
      <c r="BV73" s="839"/>
      <c r="BW73" s="839"/>
      <c r="BX73" s="839"/>
      <c r="BY73" s="839"/>
      <c r="BZ73" s="840"/>
    </row>
    <row r="74" spans="2:78" ht="15.75" customHeight="1">
      <c r="B74" s="841"/>
      <c r="C74" s="839"/>
      <c r="D74" s="839"/>
      <c r="E74" s="839"/>
      <c r="F74" s="839"/>
      <c r="G74" s="839"/>
      <c r="H74" s="839"/>
      <c r="I74" s="839"/>
      <c r="J74" s="839"/>
      <c r="K74" s="839"/>
      <c r="L74" s="839"/>
      <c r="M74" s="839"/>
      <c r="N74" s="839"/>
      <c r="O74" s="839"/>
      <c r="P74" s="839"/>
      <c r="Q74" s="839"/>
      <c r="R74" s="839"/>
      <c r="S74" s="839"/>
      <c r="T74" s="839"/>
      <c r="U74" s="839"/>
      <c r="V74" s="839"/>
      <c r="W74" s="839"/>
      <c r="X74" s="839"/>
      <c r="Y74" s="839"/>
      <c r="Z74" s="839"/>
      <c r="AA74" s="839"/>
      <c r="AB74" s="839"/>
      <c r="AC74" s="839"/>
      <c r="AD74" s="839"/>
      <c r="AE74" s="839"/>
      <c r="AF74" s="839"/>
      <c r="AG74" s="839"/>
      <c r="AH74" s="839"/>
      <c r="AI74" s="839"/>
      <c r="AJ74" s="839"/>
      <c r="AK74" s="839"/>
      <c r="AL74" s="839"/>
      <c r="AM74" s="839"/>
      <c r="AN74" s="839"/>
      <c r="AO74" s="839"/>
      <c r="AP74" s="839"/>
      <c r="AQ74" s="839"/>
      <c r="AR74" s="839"/>
      <c r="AS74" s="839"/>
      <c r="AT74" s="839"/>
      <c r="AU74" s="839"/>
      <c r="AV74" s="839"/>
      <c r="AW74" s="839"/>
      <c r="AX74" s="839"/>
      <c r="AY74" s="839"/>
      <c r="AZ74" s="839"/>
      <c r="BA74" s="839"/>
      <c r="BB74" s="839"/>
      <c r="BC74" s="839"/>
      <c r="BD74" s="839"/>
      <c r="BE74" s="839"/>
      <c r="BF74" s="839"/>
      <c r="BG74" s="839"/>
      <c r="BH74" s="839"/>
      <c r="BI74" s="839"/>
      <c r="BJ74" s="839"/>
      <c r="BK74" s="839"/>
      <c r="BL74" s="839"/>
      <c r="BM74" s="839"/>
      <c r="BN74" s="839"/>
      <c r="BO74" s="839"/>
      <c r="BP74" s="839"/>
      <c r="BQ74" s="839"/>
      <c r="BR74" s="839"/>
      <c r="BS74" s="839"/>
      <c r="BT74" s="839"/>
      <c r="BU74" s="839"/>
      <c r="BV74" s="839"/>
      <c r="BW74" s="839"/>
      <c r="BX74" s="839"/>
      <c r="BY74" s="839"/>
      <c r="BZ74" s="840"/>
    </row>
    <row r="75" spans="2:78" ht="15.75" customHeight="1">
      <c r="B75" s="841"/>
      <c r="C75" s="839"/>
      <c r="D75" s="839"/>
      <c r="E75" s="839"/>
      <c r="F75" s="839"/>
      <c r="G75" s="839"/>
      <c r="H75" s="839"/>
      <c r="I75" s="839"/>
      <c r="J75" s="839"/>
      <c r="K75" s="839"/>
      <c r="L75" s="839"/>
      <c r="M75" s="839"/>
      <c r="N75" s="839"/>
      <c r="O75" s="839"/>
      <c r="P75" s="839"/>
      <c r="Q75" s="839"/>
      <c r="R75" s="839"/>
      <c r="S75" s="839"/>
      <c r="T75" s="839"/>
      <c r="U75" s="839"/>
      <c r="V75" s="839"/>
      <c r="W75" s="839"/>
      <c r="X75" s="839"/>
      <c r="Y75" s="839"/>
      <c r="Z75" s="839"/>
      <c r="AA75" s="839"/>
      <c r="AB75" s="839"/>
      <c r="AC75" s="839"/>
      <c r="AD75" s="839"/>
      <c r="AE75" s="839"/>
      <c r="AF75" s="839"/>
      <c r="AG75" s="839"/>
      <c r="AH75" s="839"/>
      <c r="AI75" s="839"/>
      <c r="AJ75" s="839"/>
      <c r="AK75" s="839"/>
      <c r="AL75" s="839"/>
      <c r="AM75" s="839"/>
      <c r="AN75" s="839"/>
      <c r="AO75" s="839"/>
      <c r="AP75" s="839"/>
      <c r="AQ75" s="839"/>
      <c r="AR75" s="839"/>
      <c r="AS75" s="839"/>
      <c r="AT75" s="839"/>
      <c r="AU75" s="839"/>
      <c r="AV75" s="839"/>
      <c r="AW75" s="839"/>
      <c r="AX75" s="839"/>
      <c r="AY75" s="839"/>
      <c r="AZ75" s="839"/>
      <c r="BA75" s="839"/>
      <c r="BB75" s="839"/>
      <c r="BC75" s="839"/>
      <c r="BD75" s="839"/>
      <c r="BE75" s="839"/>
      <c r="BF75" s="839"/>
      <c r="BG75" s="839"/>
      <c r="BH75" s="839"/>
      <c r="BI75" s="839"/>
      <c r="BJ75" s="839"/>
      <c r="BK75" s="839"/>
      <c r="BL75" s="839"/>
      <c r="BM75" s="839"/>
      <c r="BN75" s="839"/>
      <c r="BO75" s="839"/>
      <c r="BP75" s="839"/>
      <c r="BQ75" s="839"/>
      <c r="BR75" s="839"/>
      <c r="BS75" s="839"/>
      <c r="BT75" s="839"/>
      <c r="BU75" s="839"/>
      <c r="BV75" s="839"/>
      <c r="BW75" s="839"/>
      <c r="BX75" s="839"/>
      <c r="BY75" s="839"/>
      <c r="BZ75" s="840"/>
    </row>
    <row r="76" spans="2:78" ht="15.75" customHeight="1">
      <c r="B76" s="841"/>
      <c r="C76" s="839"/>
      <c r="D76" s="839"/>
      <c r="E76" s="839"/>
      <c r="F76" s="839"/>
      <c r="G76" s="839"/>
      <c r="H76" s="839"/>
      <c r="I76" s="839"/>
      <c r="J76" s="839"/>
      <c r="K76" s="839"/>
      <c r="L76" s="839"/>
      <c r="M76" s="839"/>
      <c r="N76" s="839"/>
      <c r="O76" s="839"/>
      <c r="P76" s="839"/>
      <c r="Q76" s="839"/>
      <c r="R76" s="839"/>
      <c r="S76" s="839"/>
      <c r="T76" s="839"/>
      <c r="U76" s="839"/>
      <c r="V76" s="839"/>
      <c r="W76" s="839"/>
      <c r="X76" s="839"/>
      <c r="Y76" s="839"/>
      <c r="Z76" s="839"/>
      <c r="AA76" s="839"/>
      <c r="AB76" s="839"/>
      <c r="AC76" s="839"/>
      <c r="AD76" s="839"/>
      <c r="AE76" s="839"/>
      <c r="AF76" s="839"/>
      <c r="AG76" s="839"/>
      <c r="AH76" s="839"/>
      <c r="AI76" s="839"/>
      <c r="AJ76" s="839"/>
      <c r="AK76" s="839"/>
      <c r="AL76" s="839"/>
      <c r="AM76" s="839"/>
      <c r="AN76" s="839"/>
      <c r="AO76" s="839"/>
      <c r="AP76" s="839"/>
      <c r="AQ76" s="839"/>
      <c r="AR76" s="839"/>
      <c r="AS76" s="839"/>
      <c r="AT76" s="839"/>
      <c r="AU76" s="839"/>
      <c r="AV76" s="839"/>
      <c r="AW76" s="839"/>
      <c r="AX76" s="839"/>
      <c r="AY76" s="839"/>
      <c r="AZ76" s="839"/>
      <c r="BA76" s="839"/>
      <c r="BB76" s="839"/>
      <c r="BC76" s="839"/>
      <c r="BD76" s="839"/>
      <c r="BE76" s="839"/>
      <c r="BF76" s="839"/>
      <c r="BG76" s="839"/>
      <c r="BH76" s="839"/>
      <c r="BI76" s="839"/>
      <c r="BJ76" s="839"/>
      <c r="BK76" s="839"/>
      <c r="BL76" s="839"/>
      <c r="BM76" s="839"/>
      <c r="BN76" s="839"/>
      <c r="BO76" s="839"/>
      <c r="BP76" s="839"/>
      <c r="BQ76" s="839"/>
      <c r="BR76" s="839"/>
      <c r="BS76" s="839"/>
      <c r="BT76" s="839"/>
      <c r="BU76" s="839"/>
      <c r="BV76" s="839"/>
      <c r="BW76" s="839"/>
      <c r="BX76" s="839"/>
      <c r="BY76" s="839"/>
      <c r="BZ76" s="840"/>
    </row>
    <row r="77" spans="2:78" ht="15.75" customHeight="1">
      <c r="B77" s="841"/>
      <c r="C77" s="839"/>
      <c r="D77" s="839"/>
      <c r="E77" s="839"/>
      <c r="F77" s="839"/>
      <c r="G77" s="839"/>
      <c r="H77" s="839"/>
      <c r="I77" s="839"/>
      <c r="J77" s="839"/>
      <c r="K77" s="839"/>
      <c r="L77" s="839"/>
      <c r="M77" s="839"/>
      <c r="N77" s="839"/>
      <c r="O77" s="839"/>
      <c r="P77" s="839"/>
      <c r="Q77" s="839"/>
      <c r="R77" s="839"/>
      <c r="S77" s="839"/>
      <c r="T77" s="839"/>
      <c r="U77" s="839"/>
      <c r="V77" s="839"/>
      <c r="W77" s="839"/>
      <c r="X77" s="839"/>
      <c r="Y77" s="839"/>
      <c r="Z77" s="839"/>
      <c r="AA77" s="839"/>
      <c r="AB77" s="839"/>
      <c r="AC77" s="839"/>
      <c r="AD77" s="839"/>
      <c r="AE77" s="839"/>
      <c r="AF77" s="839"/>
      <c r="AG77" s="839"/>
      <c r="AH77" s="839"/>
      <c r="AI77" s="839"/>
      <c r="AJ77" s="839"/>
      <c r="AK77" s="839"/>
      <c r="AL77" s="839"/>
      <c r="AM77" s="839"/>
      <c r="AN77" s="839"/>
      <c r="AO77" s="839"/>
      <c r="AP77" s="839"/>
      <c r="AQ77" s="839"/>
      <c r="AR77" s="839"/>
      <c r="AS77" s="839"/>
      <c r="AT77" s="839"/>
      <c r="AU77" s="839"/>
      <c r="AV77" s="839"/>
      <c r="AW77" s="839"/>
      <c r="AX77" s="839"/>
      <c r="AY77" s="839"/>
      <c r="AZ77" s="839"/>
      <c r="BA77" s="839"/>
      <c r="BB77" s="839"/>
      <c r="BC77" s="839"/>
      <c r="BD77" s="839"/>
      <c r="BE77" s="839"/>
      <c r="BF77" s="839"/>
      <c r="BG77" s="839"/>
      <c r="BH77" s="839"/>
      <c r="BI77" s="839"/>
      <c r="BJ77" s="839"/>
      <c r="BK77" s="839"/>
      <c r="BL77" s="839"/>
      <c r="BM77" s="839"/>
      <c r="BN77" s="839"/>
      <c r="BO77" s="839"/>
      <c r="BP77" s="839"/>
      <c r="BQ77" s="839"/>
      <c r="BR77" s="839"/>
      <c r="BS77" s="839"/>
      <c r="BT77" s="839"/>
      <c r="BU77" s="839"/>
      <c r="BV77" s="839"/>
      <c r="BW77" s="839"/>
      <c r="BX77" s="839"/>
      <c r="BY77" s="839"/>
      <c r="BZ77" s="840"/>
    </row>
    <row r="78" spans="2:78" ht="15.75" customHeight="1">
      <c r="B78" s="841"/>
      <c r="C78" s="839"/>
      <c r="D78" s="839"/>
      <c r="E78" s="839"/>
      <c r="F78" s="839"/>
      <c r="G78" s="839"/>
      <c r="H78" s="839"/>
      <c r="I78" s="839"/>
      <c r="J78" s="839"/>
      <c r="K78" s="839"/>
      <c r="L78" s="839"/>
      <c r="M78" s="839"/>
      <c r="N78" s="839"/>
      <c r="O78" s="839"/>
      <c r="P78" s="839"/>
      <c r="Q78" s="839"/>
      <c r="R78" s="839"/>
      <c r="S78" s="839"/>
      <c r="T78" s="839"/>
      <c r="U78" s="839"/>
      <c r="V78" s="839"/>
      <c r="W78" s="839"/>
      <c r="X78" s="839"/>
      <c r="Y78" s="839"/>
      <c r="Z78" s="839"/>
      <c r="AA78" s="839"/>
      <c r="AB78" s="839"/>
      <c r="AC78" s="839"/>
      <c r="AD78" s="839"/>
      <c r="AE78" s="839"/>
      <c r="AF78" s="839"/>
      <c r="AG78" s="839"/>
      <c r="AH78" s="839"/>
      <c r="AI78" s="839"/>
      <c r="AJ78" s="839"/>
      <c r="AK78" s="839"/>
      <c r="AL78" s="839"/>
      <c r="AM78" s="839"/>
      <c r="AN78" s="839"/>
      <c r="AO78" s="839"/>
      <c r="AP78" s="839"/>
      <c r="AQ78" s="839"/>
      <c r="AR78" s="839"/>
      <c r="AS78" s="839"/>
      <c r="AT78" s="839"/>
      <c r="AU78" s="839"/>
      <c r="AV78" s="839"/>
      <c r="AW78" s="839"/>
      <c r="AX78" s="839"/>
      <c r="AY78" s="839"/>
      <c r="AZ78" s="839"/>
      <c r="BA78" s="839"/>
      <c r="BB78" s="839"/>
      <c r="BC78" s="839"/>
      <c r="BD78" s="839"/>
      <c r="BE78" s="839"/>
      <c r="BF78" s="839"/>
      <c r="BG78" s="839"/>
      <c r="BH78" s="839"/>
      <c r="BI78" s="839"/>
      <c r="BJ78" s="839"/>
      <c r="BK78" s="839"/>
      <c r="BL78" s="839"/>
      <c r="BM78" s="839"/>
      <c r="BN78" s="839"/>
      <c r="BO78" s="839"/>
      <c r="BP78" s="839"/>
      <c r="BQ78" s="839"/>
      <c r="BR78" s="839"/>
      <c r="BS78" s="839"/>
      <c r="BT78" s="839"/>
      <c r="BU78" s="839"/>
      <c r="BV78" s="839"/>
      <c r="BW78" s="839"/>
      <c r="BX78" s="839"/>
      <c r="BY78" s="839"/>
      <c r="BZ78" s="840"/>
    </row>
    <row r="79" spans="2:78" ht="15.75" customHeight="1">
      <c r="B79" s="841"/>
      <c r="C79" s="839"/>
      <c r="D79" s="839"/>
      <c r="E79" s="839"/>
      <c r="F79" s="839"/>
      <c r="G79" s="839"/>
      <c r="H79" s="839"/>
      <c r="I79" s="839"/>
      <c r="J79" s="839"/>
      <c r="K79" s="839"/>
      <c r="L79" s="839"/>
      <c r="M79" s="839"/>
      <c r="N79" s="839"/>
      <c r="O79" s="839"/>
      <c r="P79" s="839"/>
      <c r="Q79" s="839"/>
      <c r="R79" s="839"/>
      <c r="S79" s="839"/>
      <c r="T79" s="839"/>
      <c r="U79" s="839"/>
      <c r="V79" s="839"/>
      <c r="W79" s="839"/>
      <c r="X79" s="839"/>
      <c r="Y79" s="839"/>
      <c r="Z79" s="839"/>
      <c r="AA79" s="839"/>
      <c r="AB79" s="839"/>
      <c r="AC79" s="839"/>
      <c r="AD79" s="839"/>
      <c r="AE79" s="839"/>
      <c r="AF79" s="839"/>
      <c r="AG79" s="839"/>
      <c r="AH79" s="839"/>
      <c r="AI79" s="839"/>
      <c r="AJ79" s="839"/>
      <c r="AK79" s="839"/>
      <c r="AL79" s="839"/>
      <c r="AM79" s="839"/>
      <c r="AN79" s="839"/>
      <c r="AO79" s="839"/>
      <c r="AP79" s="839"/>
      <c r="AQ79" s="839"/>
      <c r="AR79" s="839"/>
      <c r="AS79" s="839"/>
      <c r="AT79" s="839"/>
      <c r="AU79" s="839"/>
      <c r="AV79" s="839"/>
      <c r="AW79" s="839"/>
      <c r="AX79" s="839"/>
      <c r="AY79" s="839"/>
      <c r="AZ79" s="839"/>
      <c r="BA79" s="839"/>
      <c r="BB79" s="839"/>
      <c r="BC79" s="839"/>
      <c r="BD79" s="839"/>
      <c r="BE79" s="839"/>
      <c r="BF79" s="839"/>
      <c r="BG79" s="839"/>
      <c r="BH79" s="839"/>
      <c r="BI79" s="839"/>
      <c r="BJ79" s="839"/>
      <c r="BK79" s="839"/>
      <c r="BL79" s="839"/>
      <c r="BM79" s="839"/>
      <c r="BN79" s="839"/>
      <c r="BO79" s="839"/>
      <c r="BP79" s="839"/>
      <c r="BQ79" s="839"/>
      <c r="BR79" s="839"/>
      <c r="BS79" s="839"/>
      <c r="BT79" s="839"/>
      <c r="BU79" s="839"/>
      <c r="BV79" s="839"/>
      <c r="BW79" s="839"/>
      <c r="BX79" s="839"/>
      <c r="BY79" s="839"/>
      <c r="BZ79" s="840"/>
    </row>
    <row r="80" spans="2:78" ht="15.75" customHeight="1" thickBot="1">
      <c r="B80" s="842"/>
      <c r="C80" s="843"/>
      <c r="D80" s="843"/>
      <c r="E80" s="843"/>
      <c r="F80" s="843"/>
      <c r="G80" s="843"/>
      <c r="H80" s="843"/>
      <c r="I80" s="843"/>
      <c r="J80" s="843"/>
      <c r="K80" s="843"/>
      <c r="L80" s="843"/>
      <c r="M80" s="843"/>
      <c r="N80" s="843"/>
      <c r="O80" s="843"/>
      <c r="P80" s="843"/>
      <c r="Q80" s="843"/>
      <c r="R80" s="843"/>
      <c r="S80" s="843"/>
      <c r="T80" s="843"/>
      <c r="U80" s="843"/>
      <c r="V80" s="843"/>
      <c r="W80" s="843"/>
      <c r="X80" s="843"/>
      <c r="Y80" s="843"/>
      <c r="Z80" s="843"/>
      <c r="AA80" s="843"/>
      <c r="AB80" s="843"/>
      <c r="AC80" s="843"/>
      <c r="AD80" s="843"/>
      <c r="AE80" s="843"/>
      <c r="AF80" s="843"/>
      <c r="AG80" s="843"/>
      <c r="AH80" s="843"/>
      <c r="AI80" s="843"/>
      <c r="AJ80" s="843"/>
      <c r="AK80" s="843"/>
      <c r="AL80" s="843"/>
      <c r="AM80" s="843"/>
      <c r="AN80" s="843"/>
      <c r="AO80" s="843"/>
      <c r="AP80" s="843"/>
      <c r="AQ80" s="843"/>
      <c r="AR80" s="843"/>
      <c r="AS80" s="843"/>
      <c r="AT80" s="843"/>
      <c r="AU80" s="843"/>
      <c r="AV80" s="843"/>
      <c r="AW80" s="843"/>
      <c r="AX80" s="843"/>
      <c r="AY80" s="843"/>
      <c r="AZ80" s="843"/>
      <c r="BA80" s="843"/>
      <c r="BB80" s="843"/>
      <c r="BC80" s="843"/>
      <c r="BD80" s="843"/>
      <c r="BE80" s="843"/>
      <c r="BF80" s="843"/>
      <c r="BG80" s="843"/>
      <c r="BH80" s="843"/>
      <c r="BI80" s="843"/>
      <c r="BJ80" s="843"/>
      <c r="BK80" s="843"/>
      <c r="BL80" s="843"/>
      <c r="BM80" s="843"/>
      <c r="BN80" s="843"/>
      <c r="BO80" s="843"/>
      <c r="BP80" s="843"/>
      <c r="BQ80" s="843"/>
      <c r="BR80" s="843"/>
      <c r="BS80" s="843"/>
      <c r="BT80" s="843"/>
      <c r="BU80" s="843"/>
      <c r="BV80" s="843"/>
      <c r="BW80" s="843"/>
      <c r="BX80" s="843"/>
      <c r="BY80" s="843"/>
      <c r="BZ80" s="844"/>
    </row>
    <row r="81" spans="1:87" s="8" customFormat="1" ht="16.5" customHeight="1">
      <c r="A81" s="7"/>
      <c r="B81" s="423"/>
      <c r="C81" s="476" t="s">
        <v>238</v>
      </c>
      <c r="D81" s="15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135"/>
      <c r="AL81" s="135"/>
      <c r="AM81" s="135"/>
      <c r="AN81" s="135"/>
      <c r="AO81" s="135"/>
      <c r="AP81" s="135"/>
      <c r="AQ81" s="135"/>
      <c r="AR81" s="135"/>
      <c r="AS81" s="135"/>
      <c r="AT81" s="135"/>
      <c r="AU81" s="135"/>
      <c r="AV81" s="135"/>
      <c r="AW81" s="135"/>
      <c r="AX81" s="135"/>
      <c r="AY81" s="135"/>
      <c r="AZ81" s="135"/>
      <c r="BA81" s="135"/>
      <c r="BB81" s="135"/>
      <c r="BC81" s="135"/>
      <c r="BD81" s="135"/>
      <c r="BE81" s="135"/>
      <c r="BF81" s="135"/>
      <c r="BG81" s="135"/>
      <c r="BH81" s="135"/>
      <c r="BI81" s="135"/>
      <c r="BJ81" s="135"/>
      <c r="BK81" s="135"/>
      <c r="BL81" s="135"/>
      <c r="BM81" s="135"/>
      <c r="BN81" s="135"/>
      <c r="BO81" s="135"/>
      <c r="BP81" s="135"/>
      <c r="BQ81" s="135"/>
      <c r="BR81" s="135"/>
      <c r="BS81" s="135"/>
      <c r="BT81" s="135"/>
      <c r="BU81" s="135"/>
      <c r="BV81" s="135"/>
      <c r="BW81" s="135"/>
      <c r="BX81" s="424"/>
      <c r="BY81" s="135"/>
      <c r="BZ81" s="446"/>
      <c r="CA81" s="150"/>
      <c r="CB81" s="150"/>
      <c r="CC81" s="150"/>
      <c r="CD81" s="150"/>
    </row>
    <row r="82" spans="1:87" s="8" customFormat="1" ht="16.5" customHeight="1">
      <c r="A82" s="7"/>
      <c r="B82" s="421"/>
      <c r="C82" s="588" t="s">
        <v>175</v>
      </c>
      <c r="D82" s="588"/>
      <c r="E82" s="588"/>
      <c r="F82" s="588"/>
      <c r="G82" s="588"/>
      <c r="H82" s="588"/>
      <c r="I82" s="588"/>
      <c r="J82" s="588"/>
      <c r="K82" s="588"/>
      <c r="L82" s="588"/>
      <c r="M82" s="588"/>
      <c r="N82" s="588"/>
      <c r="O82" s="588"/>
      <c r="P82" s="588"/>
      <c r="Q82" s="588"/>
      <c r="R82" s="588"/>
      <c r="S82" s="588"/>
      <c r="T82" s="588"/>
      <c r="U82" s="588"/>
      <c r="V82" s="588"/>
      <c r="W82" s="588"/>
      <c r="X82" s="588"/>
      <c r="Y82" s="588"/>
      <c r="Z82" s="597" t="s">
        <v>239</v>
      </c>
      <c r="AA82" s="597"/>
      <c r="AB82" s="597"/>
      <c r="AC82" s="597"/>
      <c r="AD82" s="597"/>
      <c r="AE82" s="597"/>
      <c r="AF82" s="597"/>
      <c r="AG82" s="597"/>
      <c r="AH82" s="597" t="s">
        <v>240</v>
      </c>
      <c r="AI82" s="597"/>
      <c r="AJ82" s="597"/>
      <c r="AK82" s="597"/>
      <c r="AL82" s="597"/>
      <c r="AM82" s="597"/>
      <c r="AN82" s="597"/>
      <c r="AO82" s="597"/>
      <c r="AP82" s="597"/>
      <c r="AQ82" s="597"/>
      <c r="AR82" s="597"/>
      <c r="AS82" s="597"/>
      <c r="AT82" s="597"/>
      <c r="AU82" s="597"/>
      <c r="AV82" s="597"/>
      <c r="AW82" s="597"/>
      <c r="AX82" s="597"/>
      <c r="AY82" s="597"/>
      <c r="AZ82" s="597"/>
      <c r="BA82" s="856" t="s">
        <v>192</v>
      </c>
      <c r="BB82" s="857"/>
      <c r="BC82" s="857"/>
      <c r="BD82" s="857"/>
      <c r="BE82" s="857"/>
      <c r="BF82" s="857"/>
      <c r="BG82" s="857"/>
      <c r="BH82" s="857"/>
      <c r="BI82" s="857"/>
      <c r="BJ82" s="857"/>
      <c r="BK82" s="857"/>
      <c r="BL82" s="857"/>
      <c r="BM82" s="857"/>
      <c r="BN82" s="858"/>
      <c r="BO82" s="588" t="s">
        <v>241</v>
      </c>
      <c r="BP82" s="588"/>
      <c r="BQ82" s="588"/>
      <c r="BR82" s="588"/>
      <c r="BS82" s="588"/>
      <c r="BT82" s="588"/>
      <c r="BU82" s="588"/>
      <c r="BV82" s="588"/>
      <c r="BW82" s="588"/>
      <c r="BX82" s="588"/>
      <c r="BY82" s="588"/>
      <c r="BZ82" s="422"/>
      <c r="CB82" s="150"/>
      <c r="CC82" s="150"/>
      <c r="CD82" s="150"/>
    </row>
    <row r="83" spans="1:87" s="8" customFormat="1" ht="16.5" customHeight="1">
      <c r="A83" s="7"/>
      <c r="B83" s="421"/>
      <c r="C83" s="588" t="s">
        <v>242</v>
      </c>
      <c r="D83" s="588"/>
      <c r="E83" s="588"/>
      <c r="F83" s="588"/>
      <c r="G83" s="588"/>
      <c r="H83" s="588"/>
      <c r="I83" s="588"/>
      <c r="J83" s="588"/>
      <c r="K83" s="588"/>
      <c r="L83" s="588"/>
      <c r="M83" s="588"/>
      <c r="N83" s="588"/>
      <c r="O83" s="588"/>
      <c r="P83" s="588"/>
      <c r="Q83" s="588"/>
      <c r="R83" s="588"/>
      <c r="S83" s="588"/>
      <c r="T83" s="588"/>
      <c r="U83" s="588"/>
      <c r="V83" s="588"/>
      <c r="W83" s="588"/>
      <c r="X83" s="588"/>
      <c r="Y83" s="588"/>
      <c r="Z83" s="597" t="s">
        <v>77</v>
      </c>
      <c r="AA83" s="597"/>
      <c r="AB83" s="597"/>
      <c r="AC83" s="597"/>
      <c r="AD83" s="597"/>
      <c r="AE83" s="597"/>
      <c r="AF83" s="597"/>
      <c r="AG83" s="597"/>
      <c r="AH83" s="596"/>
      <c r="AI83" s="596"/>
      <c r="AJ83" s="596"/>
      <c r="AK83" s="596"/>
      <c r="AL83" s="596"/>
      <c r="AM83" s="596"/>
      <c r="AN83" s="596"/>
      <c r="AO83" s="596"/>
      <c r="AP83" s="596"/>
      <c r="AQ83" s="596"/>
      <c r="AR83" s="596"/>
      <c r="AS83" s="596"/>
      <c r="AT83" s="596"/>
      <c r="AU83" s="596"/>
      <c r="AV83" s="596"/>
      <c r="AW83" s="596"/>
      <c r="AX83" s="596"/>
      <c r="AY83" s="596"/>
      <c r="AZ83" s="596"/>
      <c r="BA83" s="571"/>
      <c r="BB83" s="572"/>
      <c r="BC83" s="572"/>
      <c r="BD83" s="572"/>
      <c r="BE83" s="572"/>
      <c r="BF83" s="572"/>
      <c r="BG83" s="572"/>
      <c r="BH83" s="572"/>
      <c r="BI83" s="572"/>
      <c r="BJ83" s="585" t="s">
        <v>15</v>
      </c>
      <c r="BK83" s="588"/>
      <c r="BL83" s="588"/>
      <c r="BM83" s="588"/>
      <c r="BN83" s="588"/>
      <c r="BO83" s="859" t="s">
        <v>77</v>
      </c>
      <c r="BP83" s="860"/>
      <c r="BQ83" s="860"/>
      <c r="BR83" s="860"/>
      <c r="BS83" s="860"/>
      <c r="BT83" s="860"/>
      <c r="BU83" s="860"/>
      <c r="BV83" s="860"/>
      <c r="BW83" s="860"/>
      <c r="BX83" s="860"/>
      <c r="BY83" s="861"/>
      <c r="BZ83" s="422"/>
      <c r="CB83" s="150"/>
      <c r="CC83" s="150"/>
      <c r="CD83" s="150"/>
    </row>
    <row r="84" spans="1:87" s="8" customFormat="1" ht="16.5" customHeight="1">
      <c r="A84" s="7"/>
      <c r="B84" s="421"/>
      <c r="C84" s="588" t="s">
        <v>243</v>
      </c>
      <c r="D84" s="588"/>
      <c r="E84" s="588"/>
      <c r="F84" s="588"/>
      <c r="G84" s="588"/>
      <c r="H84" s="588"/>
      <c r="I84" s="588"/>
      <c r="J84" s="588"/>
      <c r="K84" s="588"/>
      <c r="L84" s="588"/>
      <c r="M84" s="588"/>
      <c r="N84" s="588"/>
      <c r="O84" s="588"/>
      <c r="P84" s="588"/>
      <c r="Q84" s="588"/>
      <c r="R84" s="588"/>
      <c r="S84" s="588"/>
      <c r="T84" s="588"/>
      <c r="U84" s="588"/>
      <c r="V84" s="588"/>
      <c r="W84" s="588"/>
      <c r="X84" s="588"/>
      <c r="Y84" s="588"/>
      <c r="Z84" s="597" t="s">
        <v>77</v>
      </c>
      <c r="AA84" s="597"/>
      <c r="AB84" s="597"/>
      <c r="AC84" s="597"/>
      <c r="AD84" s="597"/>
      <c r="AE84" s="597"/>
      <c r="AF84" s="597"/>
      <c r="AG84" s="597"/>
      <c r="AH84" s="596"/>
      <c r="AI84" s="596"/>
      <c r="AJ84" s="596"/>
      <c r="AK84" s="596"/>
      <c r="AL84" s="596"/>
      <c r="AM84" s="596"/>
      <c r="AN84" s="596"/>
      <c r="AO84" s="596"/>
      <c r="AP84" s="596"/>
      <c r="AQ84" s="596"/>
      <c r="AR84" s="596"/>
      <c r="AS84" s="596"/>
      <c r="AT84" s="596"/>
      <c r="AU84" s="596"/>
      <c r="AV84" s="596"/>
      <c r="AW84" s="596"/>
      <c r="AX84" s="596"/>
      <c r="AY84" s="596"/>
      <c r="AZ84" s="596"/>
      <c r="BA84" s="571"/>
      <c r="BB84" s="572"/>
      <c r="BC84" s="572"/>
      <c r="BD84" s="572"/>
      <c r="BE84" s="572"/>
      <c r="BF84" s="572"/>
      <c r="BG84" s="572"/>
      <c r="BH84" s="572"/>
      <c r="BI84" s="572"/>
      <c r="BJ84" s="585" t="s">
        <v>15</v>
      </c>
      <c r="BK84" s="588"/>
      <c r="BL84" s="588"/>
      <c r="BM84" s="588"/>
      <c r="BN84" s="588"/>
      <c r="BO84" s="862"/>
      <c r="BP84" s="863"/>
      <c r="BQ84" s="863"/>
      <c r="BR84" s="863"/>
      <c r="BS84" s="863"/>
      <c r="BT84" s="863"/>
      <c r="BU84" s="863"/>
      <c r="BV84" s="863"/>
      <c r="BW84" s="863"/>
      <c r="BX84" s="863"/>
      <c r="BY84" s="864"/>
      <c r="BZ84" s="422"/>
      <c r="CB84" s="150"/>
      <c r="CC84" s="150"/>
      <c r="CD84" s="150"/>
    </row>
    <row r="85" spans="1:87" s="8" customFormat="1" ht="16.5" customHeight="1">
      <c r="A85" s="7"/>
      <c r="B85" s="421"/>
      <c r="C85" s="588" t="s">
        <v>244</v>
      </c>
      <c r="D85" s="588"/>
      <c r="E85" s="588"/>
      <c r="F85" s="588"/>
      <c r="G85" s="588"/>
      <c r="H85" s="588"/>
      <c r="I85" s="588"/>
      <c r="J85" s="588"/>
      <c r="K85" s="588"/>
      <c r="L85" s="588"/>
      <c r="M85" s="588"/>
      <c r="N85" s="588"/>
      <c r="O85" s="588"/>
      <c r="P85" s="588"/>
      <c r="Q85" s="588"/>
      <c r="R85" s="588"/>
      <c r="S85" s="588"/>
      <c r="T85" s="588"/>
      <c r="U85" s="588"/>
      <c r="V85" s="588"/>
      <c r="W85" s="588"/>
      <c r="X85" s="588"/>
      <c r="Y85" s="588"/>
      <c r="Z85" s="597" t="s">
        <v>77</v>
      </c>
      <c r="AA85" s="597"/>
      <c r="AB85" s="597"/>
      <c r="AC85" s="597"/>
      <c r="AD85" s="597"/>
      <c r="AE85" s="597"/>
      <c r="AF85" s="597"/>
      <c r="AG85" s="597"/>
      <c r="AH85" s="596"/>
      <c r="AI85" s="596"/>
      <c r="AJ85" s="596"/>
      <c r="AK85" s="596"/>
      <c r="AL85" s="596"/>
      <c r="AM85" s="596"/>
      <c r="AN85" s="596"/>
      <c r="AO85" s="596"/>
      <c r="AP85" s="596"/>
      <c r="AQ85" s="596"/>
      <c r="AR85" s="596"/>
      <c r="AS85" s="596"/>
      <c r="AT85" s="596"/>
      <c r="AU85" s="596"/>
      <c r="AV85" s="596"/>
      <c r="AW85" s="596"/>
      <c r="AX85" s="596"/>
      <c r="AY85" s="596"/>
      <c r="AZ85" s="596"/>
      <c r="BA85" s="571"/>
      <c r="BB85" s="572"/>
      <c r="BC85" s="572"/>
      <c r="BD85" s="572"/>
      <c r="BE85" s="572"/>
      <c r="BF85" s="572"/>
      <c r="BG85" s="572"/>
      <c r="BH85" s="572"/>
      <c r="BI85" s="572"/>
      <c r="BJ85" s="585" t="s">
        <v>15</v>
      </c>
      <c r="BK85" s="588"/>
      <c r="BL85" s="588"/>
      <c r="BM85" s="588"/>
      <c r="BN85" s="588"/>
      <c r="BO85" s="862"/>
      <c r="BP85" s="863"/>
      <c r="BQ85" s="863"/>
      <c r="BR85" s="863"/>
      <c r="BS85" s="863"/>
      <c r="BT85" s="863"/>
      <c r="BU85" s="863"/>
      <c r="BV85" s="863"/>
      <c r="BW85" s="863"/>
      <c r="BX85" s="863"/>
      <c r="BY85" s="864"/>
      <c r="BZ85" s="422"/>
      <c r="CB85" s="150"/>
      <c r="CC85" s="150"/>
      <c r="CD85" s="150"/>
    </row>
    <row r="86" spans="1:87" s="8" customFormat="1" ht="16.5" customHeight="1">
      <c r="A86" s="7"/>
      <c r="B86" s="421"/>
      <c r="C86" s="588" t="s">
        <v>319</v>
      </c>
      <c r="D86" s="588"/>
      <c r="E86" s="588"/>
      <c r="F86" s="588"/>
      <c r="G86" s="588"/>
      <c r="H86" s="588"/>
      <c r="I86" s="588"/>
      <c r="J86" s="588"/>
      <c r="K86" s="588"/>
      <c r="L86" s="588"/>
      <c r="M86" s="588"/>
      <c r="N86" s="588"/>
      <c r="O86" s="588"/>
      <c r="P86" s="588"/>
      <c r="Q86" s="588"/>
      <c r="R86" s="588"/>
      <c r="S86" s="588"/>
      <c r="T86" s="588"/>
      <c r="U86" s="588"/>
      <c r="V86" s="588"/>
      <c r="W86" s="588"/>
      <c r="X86" s="588"/>
      <c r="Y86" s="588"/>
      <c r="Z86" s="597" t="s">
        <v>77</v>
      </c>
      <c r="AA86" s="597"/>
      <c r="AB86" s="597"/>
      <c r="AC86" s="597"/>
      <c r="AD86" s="597"/>
      <c r="AE86" s="597"/>
      <c r="AF86" s="597"/>
      <c r="AG86" s="597"/>
      <c r="AH86" s="597" t="s">
        <v>77</v>
      </c>
      <c r="AI86" s="597"/>
      <c r="AJ86" s="597"/>
      <c r="AK86" s="597"/>
      <c r="AL86" s="597"/>
      <c r="AM86" s="597"/>
      <c r="AN86" s="597"/>
      <c r="AO86" s="597"/>
      <c r="AP86" s="597"/>
      <c r="AQ86" s="597"/>
      <c r="AR86" s="597"/>
      <c r="AS86" s="597"/>
      <c r="AT86" s="597"/>
      <c r="AU86" s="597"/>
      <c r="AV86" s="597"/>
      <c r="AW86" s="597"/>
      <c r="AX86" s="597"/>
      <c r="AY86" s="597"/>
      <c r="AZ86" s="597"/>
      <c r="BA86" s="573">
        <f>SUM(BA83:BI85)</f>
        <v>0</v>
      </c>
      <c r="BB86" s="574"/>
      <c r="BC86" s="574"/>
      <c r="BD86" s="574"/>
      <c r="BE86" s="574"/>
      <c r="BF86" s="574"/>
      <c r="BG86" s="574"/>
      <c r="BH86" s="574"/>
      <c r="BI86" s="574"/>
      <c r="BJ86" s="585" t="s">
        <v>15</v>
      </c>
      <c r="BK86" s="588"/>
      <c r="BL86" s="588"/>
      <c r="BM86" s="588"/>
      <c r="BN86" s="588"/>
      <c r="BO86" s="865"/>
      <c r="BP86" s="866"/>
      <c r="BQ86" s="866"/>
      <c r="BR86" s="866"/>
      <c r="BS86" s="866"/>
      <c r="BT86" s="866"/>
      <c r="BU86" s="866"/>
      <c r="BV86" s="866"/>
      <c r="BW86" s="866"/>
      <c r="BX86" s="866"/>
      <c r="BY86" s="867"/>
      <c r="BZ86" s="422"/>
      <c r="CB86" s="150"/>
      <c r="CC86" s="150"/>
      <c r="CD86" s="150"/>
    </row>
    <row r="87" spans="1:87" s="8" customFormat="1" ht="6.75" customHeight="1">
      <c r="A87" s="7"/>
      <c r="B87" s="421"/>
      <c r="C87" s="495"/>
      <c r="D87" s="495"/>
      <c r="E87" s="495"/>
      <c r="F87" s="495"/>
      <c r="G87" s="495"/>
      <c r="H87" s="495"/>
      <c r="I87" s="495"/>
      <c r="J87" s="495"/>
      <c r="K87" s="495"/>
      <c r="L87" s="495"/>
      <c r="M87" s="495"/>
      <c r="N87" s="495"/>
      <c r="O87" s="495"/>
      <c r="P87" s="495"/>
      <c r="Q87" s="495"/>
      <c r="R87" s="495"/>
      <c r="S87" s="495"/>
      <c r="T87" s="495"/>
      <c r="U87" s="495"/>
      <c r="V87" s="495"/>
      <c r="W87" s="495"/>
      <c r="X87" s="495"/>
      <c r="Y87" s="495"/>
      <c r="Z87" s="496"/>
      <c r="AA87" s="496"/>
      <c r="AB87" s="496"/>
      <c r="AC87" s="496"/>
      <c r="AD87" s="496"/>
      <c r="AE87" s="496"/>
      <c r="AF87" s="496"/>
      <c r="AG87" s="496"/>
      <c r="AH87" s="484"/>
      <c r="AI87" s="484"/>
      <c r="AJ87" s="484"/>
      <c r="AK87" s="484"/>
      <c r="AL87" s="484"/>
      <c r="AM87" s="484"/>
      <c r="AN87" s="484"/>
      <c r="AO87" s="484"/>
      <c r="AP87" s="484"/>
      <c r="AQ87" s="484"/>
      <c r="AR87" s="484"/>
      <c r="AS87" s="484"/>
      <c r="AT87" s="484"/>
      <c r="AU87" s="484"/>
      <c r="AV87" s="484"/>
      <c r="AW87" s="484"/>
      <c r="AX87" s="484"/>
      <c r="AY87" s="484"/>
      <c r="AZ87" s="169"/>
      <c r="BA87" s="493"/>
      <c r="BB87" s="493"/>
      <c r="BC87" s="493"/>
      <c r="BD87" s="493"/>
      <c r="BE87" s="493"/>
      <c r="BF87" s="493"/>
      <c r="BG87" s="493"/>
      <c r="BH87" s="493"/>
      <c r="BI87" s="493"/>
      <c r="BJ87" s="495"/>
      <c r="BK87" s="495"/>
      <c r="BL87" s="495"/>
      <c r="BM87" s="495"/>
      <c r="BN87" s="495"/>
      <c r="BO87" s="495"/>
      <c r="BP87" s="495"/>
      <c r="BQ87" s="495"/>
      <c r="BR87" s="495"/>
      <c r="BS87" s="495"/>
      <c r="BT87" s="477"/>
      <c r="BU87" s="477"/>
      <c r="BV87" s="477"/>
      <c r="BW87" s="477"/>
      <c r="BX87" s="477"/>
      <c r="BY87" s="477"/>
      <c r="BZ87" s="422"/>
      <c r="CB87" s="150"/>
      <c r="CC87" s="150"/>
      <c r="CD87" s="150"/>
    </row>
    <row r="88" spans="1:87" s="8" customFormat="1" ht="16.5" customHeight="1">
      <c r="A88" s="7"/>
      <c r="B88" s="421"/>
      <c r="C88" s="583" t="s">
        <v>320</v>
      </c>
      <c r="D88" s="584"/>
      <c r="E88" s="584"/>
      <c r="F88" s="584"/>
      <c r="G88" s="584"/>
      <c r="H88" s="584"/>
      <c r="I88" s="584"/>
      <c r="J88" s="584"/>
      <c r="K88" s="584"/>
      <c r="L88" s="584"/>
      <c r="M88" s="584"/>
      <c r="N88" s="584"/>
      <c r="O88" s="584"/>
      <c r="P88" s="584"/>
      <c r="Q88" s="584"/>
      <c r="R88" s="584"/>
      <c r="S88" s="584"/>
      <c r="T88" s="584"/>
      <c r="U88" s="584"/>
      <c r="V88" s="584"/>
      <c r="W88" s="584"/>
      <c r="X88" s="584"/>
      <c r="Y88" s="585"/>
      <c r="Z88" s="586"/>
      <c r="AA88" s="586"/>
      <c r="AB88" s="586"/>
      <c r="AC88" s="586"/>
      <c r="AD88" s="586"/>
      <c r="AE88" s="586"/>
      <c r="AF88" s="586"/>
      <c r="AG88" s="587"/>
      <c r="AH88" s="596"/>
      <c r="AI88" s="596"/>
      <c r="AJ88" s="596"/>
      <c r="AK88" s="596"/>
      <c r="AL88" s="596"/>
      <c r="AM88" s="596"/>
      <c r="AN88" s="596"/>
      <c r="AO88" s="596"/>
      <c r="AP88" s="596"/>
      <c r="AQ88" s="596"/>
      <c r="AR88" s="596"/>
      <c r="AS88" s="596"/>
      <c r="AT88" s="596"/>
      <c r="AU88" s="596"/>
      <c r="AV88" s="596"/>
      <c r="AW88" s="596"/>
      <c r="AX88" s="596"/>
      <c r="AY88" s="596"/>
      <c r="AZ88" s="596"/>
      <c r="BA88" s="571"/>
      <c r="BB88" s="572"/>
      <c r="BC88" s="572"/>
      <c r="BD88" s="572"/>
      <c r="BE88" s="572"/>
      <c r="BF88" s="572"/>
      <c r="BG88" s="572"/>
      <c r="BH88" s="572"/>
      <c r="BI88" s="572"/>
      <c r="BJ88" s="585" t="s">
        <v>15</v>
      </c>
      <c r="BK88" s="588"/>
      <c r="BL88" s="588"/>
      <c r="BM88" s="588"/>
      <c r="BN88" s="588"/>
      <c r="BO88" s="589"/>
      <c r="BP88" s="590"/>
      <c r="BQ88" s="590"/>
      <c r="BR88" s="590"/>
      <c r="BS88" s="590"/>
      <c r="BT88" s="590"/>
      <c r="BU88" s="590"/>
      <c r="BV88" s="591" t="s">
        <v>106</v>
      </c>
      <c r="BW88" s="591"/>
      <c r="BX88" s="591"/>
      <c r="BY88" s="592"/>
      <c r="BZ88" s="422"/>
      <c r="CB88" s="150"/>
      <c r="CC88" s="150"/>
      <c r="CD88" s="150"/>
    </row>
    <row r="89" spans="1:87" s="8" customFormat="1" ht="16.5" customHeight="1">
      <c r="A89" s="7"/>
      <c r="B89" s="421"/>
      <c r="C89" s="583" t="s">
        <v>321</v>
      </c>
      <c r="D89" s="584"/>
      <c r="E89" s="584"/>
      <c r="F89" s="584"/>
      <c r="G89" s="584"/>
      <c r="H89" s="584"/>
      <c r="I89" s="584"/>
      <c r="J89" s="584"/>
      <c r="K89" s="584"/>
      <c r="L89" s="584"/>
      <c r="M89" s="584"/>
      <c r="N89" s="584"/>
      <c r="O89" s="584"/>
      <c r="P89" s="584"/>
      <c r="Q89" s="584"/>
      <c r="R89" s="584"/>
      <c r="S89" s="584"/>
      <c r="T89" s="584"/>
      <c r="U89" s="584"/>
      <c r="V89" s="584"/>
      <c r="W89" s="584"/>
      <c r="X89" s="584"/>
      <c r="Y89" s="585"/>
      <c r="Z89" s="586"/>
      <c r="AA89" s="586"/>
      <c r="AB89" s="586"/>
      <c r="AC89" s="586"/>
      <c r="AD89" s="586"/>
      <c r="AE89" s="586"/>
      <c r="AF89" s="586"/>
      <c r="AG89" s="587"/>
      <c r="AH89" s="596"/>
      <c r="AI89" s="596"/>
      <c r="AJ89" s="596"/>
      <c r="AK89" s="596"/>
      <c r="AL89" s="596"/>
      <c r="AM89" s="596"/>
      <c r="AN89" s="596"/>
      <c r="AO89" s="596"/>
      <c r="AP89" s="596"/>
      <c r="AQ89" s="596"/>
      <c r="AR89" s="596"/>
      <c r="AS89" s="596"/>
      <c r="AT89" s="596"/>
      <c r="AU89" s="596"/>
      <c r="AV89" s="596"/>
      <c r="AW89" s="596"/>
      <c r="AX89" s="596"/>
      <c r="AY89" s="596"/>
      <c r="AZ89" s="596"/>
      <c r="BA89" s="571"/>
      <c r="BB89" s="572"/>
      <c r="BC89" s="572"/>
      <c r="BD89" s="572"/>
      <c r="BE89" s="572"/>
      <c r="BF89" s="572"/>
      <c r="BG89" s="572"/>
      <c r="BH89" s="572"/>
      <c r="BI89" s="572"/>
      <c r="BJ89" s="585" t="s">
        <v>15</v>
      </c>
      <c r="BK89" s="588"/>
      <c r="BL89" s="588"/>
      <c r="BM89" s="588"/>
      <c r="BN89" s="588"/>
      <c r="BO89" s="589"/>
      <c r="BP89" s="590"/>
      <c r="BQ89" s="590"/>
      <c r="BR89" s="590"/>
      <c r="BS89" s="590"/>
      <c r="BT89" s="590"/>
      <c r="BU89" s="590"/>
      <c r="BV89" s="591" t="s">
        <v>106</v>
      </c>
      <c r="BW89" s="591"/>
      <c r="BX89" s="591"/>
      <c r="BY89" s="592"/>
      <c r="BZ89" s="422"/>
      <c r="CB89" s="150"/>
      <c r="CC89" s="150"/>
      <c r="CD89" s="150"/>
    </row>
    <row r="90" spans="1:87" s="8" customFormat="1" ht="16.5" customHeight="1">
      <c r="A90" s="7"/>
      <c r="B90" s="421"/>
      <c r="C90" s="583" t="s">
        <v>322</v>
      </c>
      <c r="D90" s="584"/>
      <c r="E90" s="584"/>
      <c r="F90" s="584"/>
      <c r="G90" s="584"/>
      <c r="H90" s="584"/>
      <c r="I90" s="584"/>
      <c r="J90" s="584"/>
      <c r="K90" s="584"/>
      <c r="L90" s="584"/>
      <c r="M90" s="584"/>
      <c r="N90" s="584"/>
      <c r="O90" s="584"/>
      <c r="P90" s="584"/>
      <c r="Q90" s="584"/>
      <c r="R90" s="584"/>
      <c r="S90" s="584"/>
      <c r="T90" s="584"/>
      <c r="U90" s="584"/>
      <c r="V90" s="584"/>
      <c r="W90" s="584"/>
      <c r="X90" s="584"/>
      <c r="Y90" s="585"/>
      <c r="Z90" s="586"/>
      <c r="AA90" s="586"/>
      <c r="AB90" s="586"/>
      <c r="AC90" s="586"/>
      <c r="AD90" s="586"/>
      <c r="AE90" s="586"/>
      <c r="AF90" s="586"/>
      <c r="AG90" s="587"/>
      <c r="AH90" s="596"/>
      <c r="AI90" s="596"/>
      <c r="AJ90" s="596"/>
      <c r="AK90" s="596"/>
      <c r="AL90" s="596"/>
      <c r="AM90" s="596"/>
      <c r="AN90" s="596"/>
      <c r="AO90" s="596"/>
      <c r="AP90" s="596"/>
      <c r="AQ90" s="596"/>
      <c r="AR90" s="596"/>
      <c r="AS90" s="596"/>
      <c r="AT90" s="596"/>
      <c r="AU90" s="596"/>
      <c r="AV90" s="596"/>
      <c r="AW90" s="596"/>
      <c r="AX90" s="596"/>
      <c r="AY90" s="596"/>
      <c r="AZ90" s="596"/>
      <c r="BA90" s="571"/>
      <c r="BB90" s="572"/>
      <c r="BC90" s="572"/>
      <c r="BD90" s="572"/>
      <c r="BE90" s="572"/>
      <c r="BF90" s="572"/>
      <c r="BG90" s="572"/>
      <c r="BH90" s="572"/>
      <c r="BI90" s="572"/>
      <c r="BJ90" s="585" t="s">
        <v>15</v>
      </c>
      <c r="BK90" s="588"/>
      <c r="BL90" s="588"/>
      <c r="BM90" s="588"/>
      <c r="BN90" s="588"/>
      <c r="BO90" s="589"/>
      <c r="BP90" s="590"/>
      <c r="BQ90" s="590"/>
      <c r="BR90" s="590"/>
      <c r="BS90" s="590"/>
      <c r="BT90" s="590"/>
      <c r="BU90" s="590"/>
      <c r="BV90" s="591" t="s">
        <v>106</v>
      </c>
      <c r="BW90" s="591"/>
      <c r="BX90" s="591"/>
      <c r="BY90" s="592"/>
      <c r="BZ90" s="422"/>
      <c r="CB90" s="150"/>
      <c r="CC90" s="150"/>
      <c r="CD90" s="150"/>
    </row>
    <row r="91" spans="1:87" s="8" customFormat="1" ht="16.5" customHeight="1">
      <c r="A91" s="7"/>
      <c r="B91" s="421"/>
      <c r="C91" s="583" t="s">
        <v>323</v>
      </c>
      <c r="D91" s="584"/>
      <c r="E91" s="584"/>
      <c r="F91" s="584"/>
      <c r="G91" s="584"/>
      <c r="H91" s="584"/>
      <c r="I91" s="584"/>
      <c r="J91" s="584"/>
      <c r="K91" s="584"/>
      <c r="L91" s="584"/>
      <c r="M91" s="584"/>
      <c r="N91" s="584"/>
      <c r="O91" s="584"/>
      <c r="P91" s="584"/>
      <c r="Q91" s="584"/>
      <c r="R91" s="584"/>
      <c r="S91" s="584"/>
      <c r="T91" s="584"/>
      <c r="U91" s="584"/>
      <c r="V91" s="584"/>
      <c r="W91" s="584"/>
      <c r="X91" s="584"/>
      <c r="Y91" s="585"/>
      <c r="Z91" s="593" t="s">
        <v>77</v>
      </c>
      <c r="AA91" s="593"/>
      <c r="AB91" s="593"/>
      <c r="AC91" s="593"/>
      <c r="AD91" s="593"/>
      <c r="AE91" s="593"/>
      <c r="AF91" s="593"/>
      <c r="AG91" s="594"/>
      <c r="AH91" s="597" t="s">
        <v>77</v>
      </c>
      <c r="AI91" s="597"/>
      <c r="AJ91" s="597"/>
      <c r="AK91" s="597"/>
      <c r="AL91" s="597"/>
      <c r="AM91" s="597"/>
      <c r="AN91" s="597"/>
      <c r="AO91" s="597"/>
      <c r="AP91" s="597"/>
      <c r="AQ91" s="597"/>
      <c r="AR91" s="597"/>
      <c r="AS91" s="597"/>
      <c r="AT91" s="597"/>
      <c r="AU91" s="597"/>
      <c r="AV91" s="597"/>
      <c r="AW91" s="597"/>
      <c r="AX91" s="597"/>
      <c r="AY91" s="597"/>
      <c r="AZ91" s="597"/>
      <c r="BA91" s="573">
        <f>SUM(BA88:BI90)</f>
        <v>0</v>
      </c>
      <c r="BB91" s="574"/>
      <c r="BC91" s="574"/>
      <c r="BD91" s="574"/>
      <c r="BE91" s="574"/>
      <c r="BF91" s="574"/>
      <c r="BG91" s="574"/>
      <c r="BH91" s="574"/>
      <c r="BI91" s="574"/>
      <c r="BJ91" s="585" t="s">
        <v>15</v>
      </c>
      <c r="BK91" s="588"/>
      <c r="BL91" s="588"/>
      <c r="BM91" s="588"/>
      <c r="BN91" s="588"/>
      <c r="BO91" s="589" t="s">
        <v>77</v>
      </c>
      <c r="BP91" s="590"/>
      <c r="BQ91" s="590"/>
      <c r="BR91" s="590"/>
      <c r="BS91" s="590"/>
      <c r="BT91" s="590"/>
      <c r="BU91" s="590"/>
      <c r="BV91" s="590"/>
      <c r="BW91" s="590"/>
      <c r="BX91" s="590"/>
      <c r="BY91" s="595"/>
      <c r="BZ91" s="422"/>
      <c r="CB91" s="150"/>
      <c r="CC91" s="150"/>
      <c r="CD91" s="150"/>
      <c r="CE91" s="150"/>
      <c r="CF91" s="150"/>
      <c r="CG91" s="150"/>
      <c r="CH91" s="150"/>
      <c r="CI91" s="150"/>
    </row>
    <row r="92" spans="1:87" s="8" customFormat="1" ht="16.5" customHeight="1" thickBot="1">
      <c r="A92" s="7"/>
      <c r="B92" s="425"/>
      <c r="C92" s="478"/>
      <c r="D92" s="478"/>
      <c r="E92" s="478"/>
      <c r="F92" s="478"/>
      <c r="G92" s="478"/>
      <c r="H92" s="478"/>
      <c r="I92" s="478"/>
      <c r="J92" s="478"/>
      <c r="K92" s="478"/>
      <c r="L92" s="478"/>
      <c r="M92" s="478"/>
      <c r="N92" s="478"/>
      <c r="O92" s="478"/>
      <c r="P92" s="478"/>
      <c r="Q92" s="478"/>
      <c r="R92" s="478"/>
      <c r="S92" s="478"/>
      <c r="T92" s="478"/>
      <c r="U92" s="478"/>
      <c r="V92" s="478"/>
      <c r="W92" s="478"/>
      <c r="X92" s="478"/>
      <c r="Y92" s="478"/>
      <c r="Z92" s="478"/>
      <c r="AA92" s="478"/>
      <c r="AB92" s="478"/>
      <c r="AC92" s="478"/>
      <c r="AD92" s="478"/>
      <c r="AE92" s="479"/>
      <c r="AF92" s="479"/>
      <c r="AG92" s="479"/>
      <c r="AH92" s="479"/>
      <c r="AI92" s="479"/>
      <c r="AJ92" s="479"/>
      <c r="AK92" s="479"/>
      <c r="AL92" s="479"/>
      <c r="AM92" s="479"/>
      <c r="AN92" s="479"/>
      <c r="AO92" s="479"/>
      <c r="AP92" s="479"/>
      <c r="AQ92" s="479"/>
      <c r="AR92" s="479"/>
      <c r="AS92" s="479"/>
      <c r="AT92" s="479"/>
      <c r="AU92" s="479"/>
      <c r="AV92" s="479"/>
      <c r="AW92" s="480"/>
      <c r="AX92" s="480"/>
      <c r="AY92" s="480"/>
      <c r="AZ92" s="480"/>
      <c r="BA92" s="480"/>
      <c r="BB92" s="480"/>
      <c r="BC92" s="480"/>
      <c r="BD92" s="480"/>
      <c r="BE92" s="480"/>
      <c r="BF92" s="480"/>
      <c r="BG92" s="480"/>
      <c r="BH92" s="480"/>
      <c r="BI92" s="481"/>
      <c r="BJ92" s="481"/>
      <c r="BK92" s="481"/>
      <c r="BL92" s="481"/>
      <c r="BM92" s="481"/>
      <c r="BN92" s="482"/>
      <c r="BO92" s="482"/>
      <c r="BP92" s="482"/>
      <c r="BQ92" s="482"/>
      <c r="BR92" s="482"/>
      <c r="BS92" s="482"/>
      <c r="BT92" s="482"/>
      <c r="BU92" s="483"/>
      <c r="BV92" s="483"/>
      <c r="BW92" s="483"/>
      <c r="BX92" s="483"/>
      <c r="BY92" s="426"/>
      <c r="BZ92" s="505"/>
      <c r="CB92" s="150"/>
      <c r="CC92" s="150"/>
      <c r="CD92" s="150"/>
      <c r="CE92" s="150"/>
      <c r="CF92" s="150"/>
      <c r="CG92" s="150"/>
      <c r="CH92" s="150"/>
      <c r="CI92" s="150"/>
    </row>
    <row r="93" spans="1:87" s="8" customFormat="1">
      <c r="A93" s="7"/>
      <c r="B93" s="127"/>
      <c r="C93" s="128" t="s">
        <v>324</v>
      </c>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c r="AQ93" s="128"/>
      <c r="AR93" s="128"/>
      <c r="AS93" s="128"/>
      <c r="AT93" s="128"/>
      <c r="AU93" s="128"/>
      <c r="AV93" s="128"/>
      <c r="AW93" s="128"/>
      <c r="AX93" s="128"/>
      <c r="AY93" s="128"/>
      <c r="AZ93" s="128"/>
      <c r="BA93" s="128"/>
      <c r="BB93" s="128"/>
      <c r="BC93" s="128"/>
      <c r="BD93" s="128"/>
      <c r="BE93" s="128"/>
      <c r="BF93" s="128"/>
      <c r="BG93" s="128"/>
      <c r="BH93" s="128"/>
      <c r="BI93" s="128"/>
      <c r="BJ93" s="128"/>
      <c r="BK93" s="128"/>
      <c r="BL93" s="128"/>
      <c r="BM93" s="128"/>
      <c r="BN93" s="128"/>
      <c r="BO93" s="128"/>
      <c r="BP93" s="128"/>
      <c r="BQ93" s="128"/>
      <c r="BR93" s="128"/>
      <c r="BS93" s="128"/>
      <c r="BT93" s="128"/>
      <c r="BU93" s="128"/>
      <c r="BV93" s="128"/>
      <c r="BW93" s="128"/>
      <c r="BX93" s="128"/>
      <c r="BY93" s="128"/>
      <c r="BZ93" s="129"/>
    </row>
    <row r="94" spans="1:87" s="8" customFormat="1" ht="16.5" customHeight="1">
      <c r="A94" s="7"/>
      <c r="B94" s="833"/>
      <c r="C94" s="834"/>
      <c r="D94" s="834"/>
      <c r="E94" s="834"/>
      <c r="F94" s="834"/>
      <c r="G94" s="834"/>
      <c r="H94" s="834"/>
      <c r="I94" s="834"/>
      <c r="J94" s="834"/>
      <c r="K94" s="834"/>
      <c r="L94" s="834"/>
      <c r="M94" s="834"/>
      <c r="N94" s="834"/>
      <c r="O94" s="834"/>
      <c r="P94" s="834"/>
      <c r="Q94" s="834"/>
      <c r="R94" s="834"/>
      <c r="S94" s="834"/>
      <c r="T94" s="834"/>
      <c r="U94" s="834"/>
      <c r="V94" s="834"/>
      <c r="W94" s="834"/>
      <c r="X94" s="834"/>
      <c r="Y94" s="834"/>
      <c r="Z94" s="834"/>
      <c r="AA94" s="834"/>
      <c r="AB94" s="834"/>
      <c r="AC94" s="834"/>
      <c r="AD94" s="834"/>
      <c r="AE94" s="834"/>
      <c r="AF94" s="834"/>
      <c r="AG94" s="834"/>
      <c r="AH94" s="834"/>
      <c r="AI94" s="834"/>
      <c r="AJ94" s="834"/>
      <c r="AK94" s="834"/>
      <c r="AL94" s="834"/>
      <c r="AM94" s="834"/>
      <c r="AN94" s="834"/>
      <c r="AO94" s="834"/>
      <c r="AP94" s="834"/>
      <c r="AQ94" s="834"/>
      <c r="AR94" s="834"/>
      <c r="AS94" s="834"/>
      <c r="AT94" s="834"/>
      <c r="AU94" s="834"/>
      <c r="AV94" s="834"/>
      <c r="AW94" s="834"/>
      <c r="AX94" s="834"/>
      <c r="AY94" s="834"/>
      <c r="AZ94" s="834"/>
      <c r="BA94" s="834"/>
      <c r="BB94" s="834"/>
      <c r="BC94" s="834"/>
      <c r="BD94" s="834"/>
      <c r="BE94" s="834"/>
      <c r="BF94" s="834"/>
      <c r="BG94" s="834"/>
      <c r="BH94" s="834"/>
      <c r="BI94" s="834"/>
      <c r="BJ94" s="834"/>
      <c r="BK94" s="834"/>
      <c r="BL94" s="834"/>
      <c r="BM94" s="834"/>
      <c r="BN94" s="834"/>
      <c r="BO94" s="834"/>
      <c r="BP94" s="834"/>
      <c r="BQ94" s="834"/>
      <c r="BR94" s="834"/>
      <c r="BS94" s="834"/>
      <c r="BT94" s="834"/>
      <c r="BU94" s="834"/>
      <c r="BV94" s="834"/>
      <c r="BW94" s="834"/>
      <c r="BX94" s="834"/>
      <c r="BY94" s="834"/>
      <c r="BZ94" s="835"/>
      <c r="CB94" s="150"/>
      <c r="CC94" s="150"/>
      <c r="CD94" s="150"/>
      <c r="CE94" s="150"/>
      <c r="CF94" s="150"/>
      <c r="CG94" s="150"/>
      <c r="CH94" s="150"/>
      <c r="CI94" s="150"/>
    </row>
    <row r="95" spans="1:87" s="8" customFormat="1" ht="16.5" customHeight="1">
      <c r="A95" s="7"/>
      <c r="B95" s="833"/>
      <c r="C95" s="834"/>
      <c r="D95" s="834"/>
      <c r="E95" s="834"/>
      <c r="F95" s="834"/>
      <c r="G95" s="834"/>
      <c r="H95" s="834"/>
      <c r="I95" s="834"/>
      <c r="J95" s="834"/>
      <c r="K95" s="834"/>
      <c r="L95" s="834"/>
      <c r="M95" s="834"/>
      <c r="N95" s="834"/>
      <c r="O95" s="834"/>
      <c r="P95" s="834"/>
      <c r="Q95" s="834"/>
      <c r="R95" s="834"/>
      <c r="S95" s="834"/>
      <c r="T95" s="834"/>
      <c r="U95" s="834"/>
      <c r="V95" s="834"/>
      <c r="W95" s="834"/>
      <c r="X95" s="834"/>
      <c r="Y95" s="834"/>
      <c r="Z95" s="834"/>
      <c r="AA95" s="834"/>
      <c r="AB95" s="834"/>
      <c r="AC95" s="834"/>
      <c r="AD95" s="834"/>
      <c r="AE95" s="834"/>
      <c r="AF95" s="834"/>
      <c r="AG95" s="834"/>
      <c r="AH95" s="834"/>
      <c r="AI95" s="834"/>
      <c r="AJ95" s="834"/>
      <c r="AK95" s="834"/>
      <c r="AL95" s="834"/>
      <c r="AM95" s="834"/>
      <c r="AN95" s="834"/>
      <c r="AO95" s="834"/>
      <c r="AP95" s="834"/>
      <c r="AQ95" s="834"/>
      <c r="AR95" s="834"/>
      <c r="AS95" s="834"/>
      <c r="AT95" s="834"/>
      <c r="AU95" s="834"/>
      <c r="AV95" s="834"/>
      <c r="AW95" s="834"/>
      <c r="AX95" s="834"/>
      <c r="AY95" s="834"/>
      <c r="AZ95" s="834"/>
      <c r="BA95" s="834"/>
      <c r="BB95" s="834"/>
      <c r="BC95" s="834"/>
      <c r="BD95" s="834"/>
      <c r="BE95" s="834"/>
      <c r="BF95" s="834"/>
      <c r="BG95" s="834"/>
      <c r="BH95" s="834"/>
      <c r="BI95" s="834"/>
      <c r="BJ95" s="834"/>
      <c r="BK95" s="834"/>
      <c r="BL95" s="834"/>
      <c r="BM95" s="834"/>
      <c r="BN95" s="834"/>
      <c r="BO95" s="834"/>
      <c r="BP95" s="834"/>
      <c r="BQ95" s="834"/>
      <c r="BR95" s="834"/>
      <c r="BS95" s="834"/>
      <c r="BT95" s="834"/>
      <c r="BU95" s="834"/>
      <c r="BV95" s="834"/>
      <c r="BW95" s="834"/>
      <c r="BX95" s="834"/>
      <c r="BY95" s="834"/>
      <c r="BZ95" s="835"/>
      <c r="CB95" s="150"/>
      <c r="CC95" s="150"/>
      <c r="CD95" s="150"/>
      <c r="CE95" s="150"/>
      <c r="CF95" s="150"/>
      <c r="CG95" s="150"/>
      <c r="CH95" s="150"/>
      <c r="CI95" s="150"/>
    </row>
    <row r="96" spans="1:87" s="8" customFormat="1" ht="16.5" customHeight="1">
      <c r="A96" s="7"/>
      <c r="B96" s="833"/>
      <c r="C96" s="834"/>
      <c r="D96" s="834"/>
      <c r="E96" s="834"/>
      <c r="F96" s="834"/>
      <c r="G96" s="834"/>
      <c r="H96" s="834"/>
      <c r="I96" s="834"/>
      <c r="J96" s="834"/>
      <c r="K96" s="834"/>
      <c r="L96" s="834"/>
      <c r="M96" s="834"/>
      <c r="N96" s="834"/>
      <c r="O96" s="834"/>
      <c r="P96" s="834"/>
      <c r="Q96" s="834"/>
      <c r="R96" s="834"/>
      <c r="S96" s="834"/>
      <c r="T96" s="834"/>
      <c r="U96" s="834"/>
      <c r="V96" s="834"/>
      <c r="W96" s="834"/>
      <c r="X96" s="834"/>
      <c r="Y96" s="834"/>
      <c r="Z96" s="834"/>
      <c r="AA96" s="834"/>
      <c r="AB96" s="834"/>
      <c r="AC96" s="834"/>
      <c r="AD96" s="834"/>
      <c r="AE96" s="834"/>
      <c r="AF96" s="834"/>
      <c r="AG96" s="834"/>
      <c r="AH96" s="834"/>
      <c r="AI96" s="834"/>
      <c r="AJ96" s="834"/>
      <c r="AK96" s="834"/>
      <c r="AL96" s="834"/>
      <c r="AM96" s="834"/>
      <c r="AN96" s="834"/>
      <c r="AO96" s="834"/>
      <c r="AP96" s="834"/>
      <c r="AQ96" s="834"/>
      <c r="AR96" s="834"/>
      <c r="AS96" s="834"/>
      <c r="AT96" s="834"/>
      <c r="AU96" s="834"/>
      <c r="AV96" s="834"/>
      <c r="AW96" s="834"/>
      <c r="AX96" s="834"/>
      <c r="AY96" s="834"/>
      <c r="AZ96" s="834"/>
      <c r="BA96" s="834"/>
      <c r="BB96" s="834"/>
      <c r="BC96" s="834"/>
      <c r="BD96" s="834"/>
      <c r="BE96" s="834"/>
      <c r="BF96" s="834"/>
      <c r="BG96" s="834"/>
      <c r="BH96" s="834"/>
      <c r="BI96" s="834"/>
      <c r="BJ96" s="834"/>
      <c r="BK96" s="834"/>
      <c r="BL96" s="834"/>
      <c r="BM96" s="834"/>
      <c r="BN96" s="834"/>
      <c r="BO96" s="834"/>
      <c r="BP96" s="834"/>
      <c r="BQ96" s="834"/>
      <c r="BR96" s="834"/>
      <c r="BS96" s="834"/>
      <c r="BT96" s="834"/>
      <c r="BU96" s="834"/>
      <c r="BV96" s="834"/>
      <c r="BW96" s="834"/>
      <c r="BX96" s="834"/>
      <c r="BY96" s="834"/>
      <c r="BZ96" s="835"/>
      <c r="CB96" s="150"/>
      <c r="CC96" s="150"/>
      <c r="CD96" s="150"/>
      <c r="CE96" s="150"/>
      <c r="CF96" s="150"/>
      <c r="CG96" s="150"/>
      <c r="CH96" s="150"/>
      <c r="CI96" s="150"/>
    </row>
    <row r="97" spans="1:87" s="8" customFormat="1" ht="16.5" customHeight="1">
      <c r="A97" s="7"/>
      <c r="B97" s="833"/>
      <c r="C97" s="834"/>
      <c r="D97" s="834"/>
      <c r="E97" s="834"/>
      <c r="F97" s="834"/>
      <c r="G97" s="834"/>
      <c r="H97" s="834"/>
      <c r="I97" s="834"/>
      <c r="J97" s="834"/>
      <c r="K97" s="834"/>
      <c r="L97" s="834"/>
      <c r="M97" s="834"/>
      <c r="N97" s="834"/>
      <c r="O97" s="834"/>
      <c r="P97" s="834"/>
      <c r="Q97" s="834"/>
      <c r="R97" s="834"/>
      <c r="S97" s="834"/>
      <c r="T97" s="834"/>
      <c r="U97" s="834"/>
      <c r="V97" s="834"/>
      <c r="W97" s="834"/>
      <c r="X97" s="834"/>
      <c r="Y97" s="834"/>
      <c r="Z97" s="834"/>
      <c r="AA97" s="834"/>
      <c r="AB97" s="834"/>
      <c r="AC97" s="834"/>
      <c r="AD97" s="834"/>
      <c r="AE97" s="834"/>
      <c r="AF97" s="834"/>
      <c r="AG97" s="834"/>
      <c r="AH97" s="834"/>
      <c r="AI97" s="834"/>
      <c r="AJ97" s="834"/>
      <c r="AK97" s="834"/>
      <c r="AL97" s="834"/>
      <c r="AM97" s="834"/>
      <c r="AN97" s="834"/>
      <c r="AO97" s="834"/>
      <c r="AP97" s="834"/>
      <c r="AQ97" s="834"/>
      <c r="AR97" s="834"/>
      <c r="AS97" s="834"/>
      <c r="AT97" s="834"/>
      <c r="AU97" s="834"/>
      <c r="AV97" s="834"/>
      <c r="AW97" s="834"/>
      <c r="AX97" s="834"/>
      <c r="AY97" s="834"/>
      <c r="AZ97" s="834"/>
      <c r="BA97" s="834"/>
      <c r="BB97" s="834"/>
      <c r="BC97" s="834"/>
      <c r="BD97" s="834"/>
      <c r="BE97" s="834"/>
      <c r="BF97" s="834"/>
      <c r="BG97" s="834"/>
      <c r="BH97" s="834"/>
      <c r="BI97" s="834"/>
      <c r="BJ97" s="834"/>
      <c r="BK97" s="834"/>
      <c r="BL97" s="834"/>
      <c r="BM97" s="834"/>
      <c r="BN97" s="834"/>
      <c r="BO97" s="834"/>
      <c r="BP97" s="834"/>
      <c r="BQ97" s="834"/>
      <c r="BR97" s="834"/>
      <c r="BS97" s="834"/>
      <c r="BT97" s="834"/>
      <c r="BU97" s="834"/>
      <c r="BV97" s="834"/>
      <c r="BW97" s="834"/>
      <c r="BX97" s="834"/>
      <c r="BY97" s="834"/>
      <c r="BZ97" s="835"/>
      <c r="CB97" s="150"/>
      <c r="CC97" s="150"/>
      <c r="CD97" s="150"/>
      <c r="CE97" s="150"/>
      <c r="CF97" s="150"/>
      <c r="CG97" s="150"/>
      <c r="CH97" s="150"/>
      <c r="CI97" s="150"/>
    </row>
    <row r="98" spans="1:87" s="8" customFormat="1" ht="16.5" customHeight="1">
      <c r="A98" s="7"/>
      <c r="B98" s="833"/>
      <c r="C98" s="834"/>
      <c r="D98" s="834"/>
      <c r="E98" s="834"/>
      <c r="F98" s="834"/>
      <c r="G98" s="834"/>
      <c r="H98" s="834"/>
      <c r="I98" s="834"/>
      <c r="J98" s="834"/>
      <c r="K98" s="834"/>
      <c r="L98" s="834"/>
      <c r="M98" s="834"/>
      <c r="N98" s="834"/>
      <c r="O98" s="834"/>
      <c r="P98" s="834"/>
      <c r="Q98" s="834"/>
      <c r="R98" s="834"/>
      <c r="S98" s="834"/>
      <c r="T98" s="834"/>
      <c r="U98" s="834"/>
      <c r="V98" s="834"/>
      <c r="W98" s="834"/>
      <c r="X98" s="834"/>
      <c r="Y98" s="834"/>
      <c r="Z98" s="834"/>
      <c r="AA98" s="834"/>
      <c r="AB98" s="834"/>
      <c r="AC98" s="834"/>
      <c r="AD98" s="834"/>
      <c r="AE98" s="834"/>
      <c r="AF98" s="834"/>
      <c r="AG98" s="834"/>
      <c r="AH98" s="834"/>
      <c r="AI98" s="834"/>
      <c r="AJ98" s="834"/>
      <c r="AK98" s="834"/>
      <c r="AL98" s="834"/>
      <c r="AM98" s="834"/>
      <c r="AN98" s="834"/>
      <c r="AO98" s="834"/>
      <c r="AP98" s="834"/>
      <c r="AQ98" s="834"/>
      <c r="AR98" s="834"/>
      <c r="AS98" s="834"/>
      <c r="AT98" s="834"/>
      <c r="AU98" s="834"/>
      <c r="AV98" s="834"/>
      <c r="AW98" s="834"/>
      <c r="AX98" s="834"/>
      <c r="AY98" s="834"/>
      <c r="AZ98" s="834"/>
      <c r="BA98" s="834"/>
      <c r="BB98" s="834"/>
      <c r="BC98" s="834"/>
      <c r="BD98" s="834"/>
      <c r="BE98" s="834"/>
      <c r="BF98" s="834"/>
      <c r="BG98" s="834"/>
      <c r="BH98" s="834"/>
      <c r="BI98" s="834"/>
      <c r="BJ98" s="834"/>
      <c r="BK98" s="834"/>
      <c r="BL98" s="834"/>
      <c r="BM98" s="834"/>
      <c r="BN98" s="834"/>
      <c r="BO98" s="834"/>
      <c r="BP98" s="834"/>
      <c r="BQ98" s="834"/>
      <c r="BR98" s="834"/>
      <c r="BS98" s="834"/>
      <c r="BT98" s="834"/>
      <c r="BU98" s="834"/>
      <c r="BV98" s="834"/>
      <c r="BW98" s="834"/>
      <c r="BX98" s="834"/>
      <c r="BY98" s="834"/>
      <c r="BZ98" s="835"/>
      <c r="CB98" s="150"/>
      <c r="CC98" s="150"/>
      <c r="CD98" s="150"/>
      <c r="CE98" s="150"/>
      <c r="CF98" s="150"/>
      <c r="CG98" s="150"/>
      <c r="CH98" s="150"/>
      <c r="CI98" s="150"/>
    </row>
    <row r="99" spans="1:87" s="8" customFormat="1" ht="16.5" customHeight="1">
      <c r="A99" s="7"/>
      <c r="B99" s="833"/>
      <c r="C99" s="834"/>
      <c r="D99" s="834"/>
      <c r="E99" s="834"/>
      <c r="F99" s="834"/>
      <c r="G99" s="834"/>
      <c r="H99" s="834"/>
      <c r="I99" s="834"/>
      <c r="J99" s="834"/>
      <c r="K99" s="834"/>
      <c r="L99" s="834"/>
      <c r="M99" s="834"/>
      <c r="N99" s="834"/>
      <c r="O99" s="834"/>
      <c r="P99" s="834"/>
      <c r="Q99" s="834"/>
      <c r="R99" s="834"/>
      <c r="S99" s="834"/>
      <c r="T99" s="834"/>
      <c r="U99" s="834"/>
      <c r="V99" s="834"/>
      <c r="W99" s="834"/>
      <c r="X99" s="834"/>
      <c r="Y99" s="834"/>
      <c r="Z99" s="834"/>
      <c r="AA99" s="834"/>
      <c r="AB99" s="834"/>
      <c r="AC99" s="834"/>
      <c r="AD99" s="834"/>
      <c r="AE99" s="834"/>
      <c r="AF99" s="834"/>
      <c r="AG99" s="834"/>
      <c r="AH99" s="834"/>
      <c r="AI99" s="834"/>
      <c r="AJ99" s="834"/>
      <c r="AK99" s="834"/>
      <c r="AL99" s="834"/>
      <c r="AM99" s="834"/>
      <c r="AN99" s="834"/>
      <c r="AO99" s="834"/>
      <c r="AP99" s="834"/>
      <c r="AQ99" s="834"/>
      <c r="AR99" s="834"/>
      <c r="AS99" s="834"/>
      <c r="AT99" s="834"/>
      <c r="AU99" s="834"/>
      <c r="AV99" s="834"/>
      <c r="AW99" s="834"/>
      <c r="AX99" s="834"/>
      <c r="AY99" s="834"/>
      <c r="AZ99" s="834"/>
      <c r="BA99" s="834"/>
      <c r="BB99" s="834"/>
      <c r="BC99" s="834"/>
      <c r="BD99" s="834"/>
      <c r="BE99" s="834"/>
      <c r="BF99" s="834"/>
      <c r="BG99" s="834"/>
      <c r="BH99" s="834"/>
      <c r="BI99" s="834"/>
      <c r="BJ99" s="834"/>
      <c r="BK99" s="834"/>
      <c r="BL99" s="834"/>
      <c r="BM99" s="834"/>
      <c r="BN99" s="834"/>
      <c r="BO99" s="834"/>
      <c r="BP99" s="834"/>
      <c r="BQ99" s="834"/>
      <c r="BR99" s="834"/>
      <c r="BS99" s="834"/>
      <c r="BT99" s="834"/>
      <c r="BU99" s="834"/>
      <c r="BV99" s="834"/>
      <c r="BW99" s="834"/>
      <c r="BX99" s="834"/>
      <c r="BY99" s="834"/>
      <c r="BZ99" s="835"/>
      <c r="CB99" s="150"/>
      <c r="CC99" s="150"/>
      <c r="CD99" s="150"/>
      <c r="CE99" s="150"/>
      <c r="CF99" s="150"/>
      <c r="CG99" s="150"/>
      <c r="CH99" s="150"/>
      <c r="CI99" s="150"/>
    </row>
    <row r="100" spans="1:87" s="8" customFormat="1" ht="16.5" customHeight="1">
      <c r="A100" s="7"/>
      <c r="B100" s="833"/>
      <c r="C100" s="834"/>
      <c r="D100" s="834"/>
      <c r="E100" s="834"/>
      <c r="F100" s="834"/>
      <c r="G100" s="834"/>
      <c r="H100" s="834"/>
      <c r="I100" s="834"/>
      <c r="J100" s="834"/>
      <c r="K100" s="834"/>
      <c r="L100" s="834"/>
      <c r="M100" s="834"/>
      <c r="N100" s="834"/>
      <c r="O100" s="834"/>
      <c r="P100" s="834"/>
      <c r="Q100" s="834"/>
      <c r="R100" s="834"/>
      <c r="S100" s="834"/>
      <c r="T100" s="834"/>
      <c r="U100" s="834"/>
      <c r="V100" s="834"/>
      <c r="W100" s="834"/>
      <c r="X100" s="834"/>
      <c r="Y100" s="834"/>
      <c r="Z100" s="834"/>
      <c r="AA100" s="834"/>
      <c r="AB100" s="834"/>
      <c r="AC100" s="834"/>
      <c r="AD100" s="834"/>
      <c r="AE100" s="834"/>
      <c r="AF100" s="834"/>
      <c r="AG100" s="834"/>
      <c r="AH100" s="834"/>
      <c r="AI100" s="834"/>
      <c r="AJ100" s="834"/>
      <c r="AK100" s="834"/>
      <c r="AL100" s="834"/>
      <c r="AM100" s="834"/>
      <c r="AN100" s="834"/>
      <c r="AO100" s="834"/>
      <c r="AP100" s="834"/>
      <c r="AQ100" s="834"/>
      <c r="AR100" s="834"/>
      <c r="AS100" s="834"/>
      <c r="AT100" s="834"/>
      <c r="AU100" s="834"/>
      <c r="AV100" s="834"/>
      <c r="AW100" s="834"/>
      <c r="AX100" s="834"/>
      <c r="AY100" s="834"/>
      <c r="AZ100" s="834"/>
      <c r="BA100" s="834"/>
      <c r="BB100" s="834"/>
      <c r="BC100" s="834"/>
      <c r="BD100" s="834"/>
      <c r="BE100" s="834"/>
      <c r="BF100" s="834"/>
      <c r="BG100" s="834"/>
      <c r="BH100" s="834"/>
      <c r="BI100" s="834"/>
      <c r="BJ100" s="834"/>
      <c r="BK100" s="834"/>
      <c r="BL100" s="834"/>
      <c r="BM100" s="834"/>
      <c r="BN100" s="834"/>
      <c r="BO100" s="834"/>
      <c r="BP100" s="834"/>
      <c r="BQ100" s="834"/>
      <c r="BR100" s="834"/>
      <c r="BS100" s="834"/>
      <c r="BT100" s="834"/>
      <c r="BU100" s="834"/>
      <c r="BV100" s="834"/>
      <c r="BW100" s="834"/>
      <c r="BX100" s="834"/>
      <c r="BY100" s="834"/>
      <c r="BZ100" s="835"/>
      <c r="CB100" s="150"/>
      <c r="CC100" s="150"/>
      <c r="CD100" s="150"/>
      <c r="CE100" s="150"/>
      <c r="CF100" s="150"/>
      <c r="CG100" s="150"/>
      <c r="CH100" s="150"/>
      <c r="CI100" s="150"/>
    </row>
    <row r="101" spans="1:87" s="8" customFormat="1" ht="16.5" customHeight="1">
      <c r="A101" s="7"/>
      <c r="B101" s="833"/>
      <c r="C101" s="834"/>
      <c r="D101" s="834"/>
      <c r="E101" s="834"/>
      <c r="F101" s="834"/>
      <c r="G101" s="834"/>
      <c r="H101" s="834"/>
      <c r="I101" s="834"/>
      <c r="J101" s="834"/>
      <c r="K101" s="834"/>
      <c r="L101" s="834"/>
      <c r="M101" s="834"/>
      <c r="N101" s="834"/>
      <c r="O101" s="834"/>
      <c r="P101" s="834"/>
      <c r="Q101" s="834"/>
      <c r="R101" s="834"/>
      <c r="S101" s="834"/>
      <c r="T101" s="834"/>
      <c r="U101" s="834"/>
      <c r="V101" s="834"/>
      <c r="W101" s="834"/>
      <c r="X101" s="834"/>
      <c r="Y101" s="834"/>
      <c r="Z101" s="834"/>
      <c r="AA101" s="834"/>
      <c r="AB101" s="834"/>
      <c r="AC101" s="834"/>
      <c r="AD101" s="834"/>
      <c r="AE101" s="834"/>
      <c r="AF101" s="834"/>
      <c r="AG101" s="834"/>
      <c r="AH101" s="834"/>
      <c r="AI101" s="834"/>
      <c r="AJ101" s="834"/>
      <c r="AK101" s="834"/>
      <c r="AL101" s="834"/>
      <c r="AM101" s="834"/>
      <c r="AN101" s="834"/>
      <c r="AO101" s="834"/>
      <c r="AP101" s="834"/>
      <c r="AQ101" s="834"/>
      <c r="AR101" s="834"/>
      <c r="AS101" s="834"/>
      <c r="AT101" s="834"/>
      <c r="AU101" s="834"/>
      <c r="AV101" s="834"/>
      <c r="AW101" s="834"/>
      <c r="AX101" s="834"/>
      <c r="AY101" s="834"/>
      <c r="AZ101" s="834"/>
      <c r="BA101" s="834"/>
      <c r="BB101" s="834"/>
      <c r="BC101" s="834"/>
      <c r="BD101" s="834"/>
      <c r="BE101" s="834"/>
      <c r="BF101" s="834"/>
      <c r="BG101" s="834"/>
      <c r="BH101" s="834"/>
      <c r="BI101" s="834"/>
      <c r="BJ101" s="834"/>
      <c r="BK101" s="834"/>
      <c r="BL101" s="834"/>
      <c r="BM101" s="834"/>
      <c r="BN101" s="834"/>
      <c r="BO101" s="834"/>
      <c r="BP101" s="834"/>
      <c r="BQ101" s="834"/>
      <c r="BR101" s="834"/>
      <c r="BS101" s="834"/>
      <c r="BT101" s="834"/>
      <c r="BU101" s="834"/>
      <c r="BV101" s="834"/>
      <c r="BW101" s="834"/>
      <c r="BX101" s="834"/>
      <c r="BY101" s="834"/>
      <c r="BZ101" s="835"/>
      <c r="CB101" s="150"/>
      <c r="CC101" s="150"/>
      <c r="CD101" s="150"/>
      <c r="CE101" s="150"/>
      <c r="CF101" s="150"/>
      <c r="CG101" s="150"/>
      <c r="CH101" s="150"/>
      <c r="CI101" s="150"/>
    </row>
    <row r="102" spans="1:87" s="8" customFormat="1" ht="16.5" customHeight="1">
      <c r="A102" s="7"/>
      <c r="B102" s="833"/>
      <c r="C102" s="834"/>
      <c r="D102" s="834"/>
      <c r="E102" s="834"/>
      <c r="F102" s="834"/>
      <c r="G102" s="834"/>
      <c r="H102" s="834"/>
      <c r="I102" s="834"/>
      <c r="J102" s="834"/>
      <c r="K102" s="834"/>
      <c r="L102" s="834"/>
      <c r="M102" s="834"/>
      <c r="N102" s="834"/>
      <c r="O102" s="834"/>
      <c r="P102" s="834"/>
      <c r="Q102" s="834"/>
      <c r="R102" s="834"/>
      <c r="S102" s="834"/>
      <c r="T102" s="834"/>
      <c r="U102" s="834"/>
      <c r="V102" s="834"/>
      <c r="W102" s="834"/>
      <c r="X102" s="834"/>
      <c r="Y102" s="834"/>
      <c r="Z102" s="834"/>
      <c r="AA102" s="834"/>
      <c r="AB102" s="834"/>
      <c r="AC102" s="834"/>
      <c r="AD102" s="834"/>
      <c r="AE102" s="834"/>
      <c r="AF102" s="834"/>
      <c r="AG102" s="834"/>
      <c r="AH102" s="834"/>
      <c r="AI102" s="834"/>
      <c r="AJ102" s="834"/>
      <c r="AK102" s="834"/>
      <c r="AL102" s="834"/>
      <c r="AM102" s="834"/>
      <c r="AN102" s="834"/>
      <c r="AO102" s="834"/>
      <c r="AP102" s="834"/>
      <c r="AQ102" s="834"/>
      <c r="AR102" s="834"/>
      <c r="AS102" s="834"/>
      <c r="AT102" s="834"/>
      <c r="AU102" s="834"/>
      <c r="AV102" s="834"/>
      <c r="AW102" s="834"/>
      <c r="AX102" s="834"/>
      <c r="AY102" s="834"/>
      <c r="AZ102" s="834"/>
      <c r="BA102" s="834"/>
      <c r="BB102" s="834"/>
      <c r="BC102" s="834"/>
      <c r="BD102" s="834"/>
      <c r="BE102" s="834"/>
      <c r="BF102" s="834"/>
      <c r="BG102" s="834"/>
      <c r="BH102" s="834"/>
      <c r="BI102" s="834"/>
      <c r="BJ102" s="834"/>
      <c r="BK102" s="834"/>
      <c r="BL102" s="834"/>
      <c r="BM102" s="834"/>
      <c r="BN102" s="834"/>
      <c r="BO102" s="834"/>
      <c r="BP102" s="834"/>
      <c r="BQ102" s="834"/>
      <c r="BR102" s="834"/>
      <c r="BS102" s="834"/>
      <c r="BT102" s="834"/>
      <c r="BU102" s="834"/>
      <c r="BV102" s="834"/>
      <c r="BW102" s="834"/>
      <c r="BX102" s="834"/>
      <c r="BY102" s="834"/>
      <c r="BZ102" s="835"/>
      <c r="CB102" s="150"/>
      <c r="CC102" s="150"/>
      <c r="CD102" s="150"/>
      <c r="CE102" s="150"/>
      <c r="CF102" s="150"/>
      <c r="CG102" s="150"/>
      <c r="CH102" s="150"/>
      <c r="CI102" s="150"/>
    </row>
    <row r="103" spans="1:87" s="8" customFormat="1" ht="16.5" customHeight="1">
      <c r="A103" s="7"/>
      <c r="B103" s="833"/>
      <c r="C103" s="834"/>
      <c r="D103" s="834"/>
      <c r="E103" s="834"/>
      <c r="F103" s="834"/>
      <c r="G103" s="834"/>
      <c r="H103" s="834"/>
      <c r="I103" s="834"/>
      <c r="J103" s="834"/>
      <c r="K103" s="834"/>
      <c r="L103" s="834"/>
      <c r="M103" s="834"/>
      <c r="N103" s="834"/>
      <c r="O103" s="834"/>
      <c r="P103" s="834"/>
      <c r="Q103" s="834"/>
      <c r="R103" s="834"/>
      <c r="S103" s="834"/>
      <c r="T103" s="834"/>
      <c r="U103" s="834"/>
      <c r="V103" s="834"/>
      <c r="W103" s="834"/>
      <c r="X103" s="834"/>
      <c r="Y103" s="834"/>
      <c r="Z103" s="834"/>
      <c r="AA103" s="834"/>
      <c r="AB103" s="834"/>
      <c r="AC103" s="834"/>
      <c r="AD103" s="834"/>
      <c r="AE103" s="834"/>
      <c r="AF103" s="834"/>
      <c r="AG103" s="834"/>
      <c r="AH103" s="834"/>
      <c r="AI103" s="834"/>
      <c r="AJ103" s="834"/>
      <c r="AK103" s="834"/>
      <c r="AL103" s="834"/>
      <c r="AM103" s="834"/>
      <c r="AN103" s="834"/>
      <c r="AO103" s="834"/>
      <c r="AP103" s="834"/>
      <c r="AQ103" s="834"/>
      <c r="AR103" s="834"/>
      <c r="AS103" s="834"/>
      <c r="AT103" s="834"/>
      <c r="AU103" s="834"/>
      <c r="AV103" s="834"/>
      <c r="AW103" s="834"/>
      <c r="AX103" s="834"/>
      <c r="AY103" s="834"/>
      <c r="AZ103" s="834"/>
      <c r="BA103" s="834"/>
      <c r="BB103" s="834"/>
      <c r="BC103" s="834"/>
      <c r="BD103" s="834"/>
      <c r="BE103" s="834"/>
      <c r="BF103" s="834"/>
      <c r="BG103" s="834"/>
      <c r="BH103" s="834"/>
      <c r="BI103" s="834"/>
      <c r="BJ103" s="834"/>
      <c r="BK103" s="834"/>
      <c r="BL103" s="834"/>
      <c r="BM103" s="834"/>
      <c r="BN103" s="834"/>
      <c r="BO103" s="834"/>
      <c r="BP103" s="834"/>
      <c r="BQ103" s="834"/>
      <c r="BR103" s="834"/>
      <c r="BS103" s="834"/>
      <c r="BT103" s="834"/>
      <c r="BU103" s="834"/>
      <c r="BV103" s="834"/>
      <c r="BW103" s="834"/>
      <c r="BX103" s="834"/>
      <c r="BY103" s="834"/>
      <c r="BZ103" s="835"/>
      <c r="CB103" s="150"/>
      <c r="CC103" s="150"/>
      <c r="CD103" s="150"/>
      <c r="CE103" s="150"/>
      <c r="CF103" s="150"/>
      <c r="CG103" s="150"/>
      <c r="CH103" s="150"/>
      <c r="CI103" s="150"/>
    </row>
    <row r="104" spans="1:87" s="8" customFormat="1" ht="16.5" customHeight="1">
      <c r="A104" s="7"/>
      <c r="B104" s="833"/>
      <c r="C104" s="834"/>
      <c r="D104" s="834"/>
      <c r="E104" s="834"/>
      <c r="F104" s="834"/>
      <c r="G104" s="834"/>
      <c r="H104" s="834"/>
      <c r="I104" s="834"/>
      <c r="J104" s="834"/>
      <c r="K104" s="834"/>
      <c r="L104" s="834"/>
      <c r="M104" s="834"/>
      <c r="N104" s="834"/>
      <c r="O104" s="834"/>
      <c r="P104" s="834"/>
      <c r="Q104" s="834"/>
      <c r="R104" s="834"/>
      <c r="S104" s="834"/>
      <c r="T104" s="834"/>
      <c r="U104" s="834"/>
      <c r="V104" s="834"/>
      <c r="W104" s="834"/>
      <c r="X104" s="834"/>
      <c r="Y104" s="834"/>
      <c r="Z104" s="834"/>
      <c r="AA104" s="834"/>
      <c r="AB104" s="834"/>
      <c r="AC104" s="834"/>
      <c r="AD104" s="834"/>
      <c r="AE104" s="834"/>
      <c r="AF104" s="834"/>
      <c r="AG104" s="834"/>
      <c r="AH104" s="834"/>
      <c r="AI104" s="834"/>
      <c r="AJ104" s="834"/>
      <c r="AK104" s="834"/>
      <c r="AL104" s="834"/>
      <c r="AM104" s="834"/>
      <c r="AN104" s="834"/>
      <c r="AO104" s="834"/>
      <c r="AP104" s="834"/>
      <c r="AQ104" s="834"/>
      <c r="AR104" s="834"/>
      <c r="AS104" s="834"/>
      <c r="AT104" s="834"/>
      <c r="AU104" s="834"/>
      <c r="AV104" s="834"/>
      <c r="AW104" s="834"/>
      <c r="AX104" s="834"/>
      <c r="AY104" s="834"/>
      <c r="AZ104" s="834"/>
      <c r="BA104" s="834"/>
      <c r="BB104" s="834"/>
      <c r="BC104" s="834"/>
      <c r="BD104" s="834"/>
      <c r="BE104" s="834"/>
      <c r="BF104" s="834"/>
      <c r="BG104" s="834"/>
      <c r="BH104" s="834"/>
      <c r="BI104" s="834"/>
      <c r="BJ104" s="834"/>
      <c r="BK104" s="834"/>
      <c r="BL104" s="834"/>
      <c r="BM104" s="834"/>
      <c r="BN104" s="834"/>
      <c r="BO104" s="834"/>
      <c r="BP104" s="834"/>
      <c r="BQ104" s="834"/>
      <c r="BR104" s="834"/>
      <c r="BS104" s="834"/>
      <c r="BT104" s="834"/>
      <c r="BU104" s="834"/>
      <c r="BV104" s="834"/>
      <c r="BW104" s="834"/>
      <c r="BX104" s="834"/>
      <c r="BY104" s="834"/>
      <c r="BZ104" s="835"/>
      <c r="CB104" s="150"/>
      <c r="CC104" s="150"/>
      <c r="CD104" s="150"/>
      <c r="CE104" s="150"/>
      <c r="CF104" s="150"/>
      <c r="CG104" s="150"/>
      <c r="CH104" s="150"/>
      <c r="CI104" s="150"/>
    </row>
    <row r="105" spans="1:87" s="8" customFormat="1" ht="16.5" customHeight="1" thickBot="1">
      <c r="A105" s="7"/>
      <c r="B105" s="836"/>
      <c r="C105" s="837"/>
      <c r="D105" s="837"/>
      <c r="E105" s="837"/>
      <c r="F105" s="837"/>
      <c r="G105" s="837"/>
      <c r="H105" s="837"/>
      <c r="I105" s="837"/>
      <c r="J105" s="837"/>
      <c r="K105" s="837"/>
      <c r="L105" s="837"/>
      <c r="M105" s="837"/>
      <c r="N105" s="837"/>
      <c r="O105" s="837"/>
      <c r="P105" s="837"/>
      <c r="Q105" s="837"/>
      <c r="R105" s="837"/>
      <c r="S105" s="837"/>
      <c r="T105" s="837"/>
      <c r="U105" s="837"/>
      <c r="V105" s="837"/>
      <c r="W105" s="837"/>
      <c r="X105" s="837"/>
      <c r="Y105" s="837"/>
      <c r="Z105" s="837"/>
      <c r="AA105" s="837"/>
      <c r="AB105" s="837"/>
      <c r="AC105" s="837"/>
      <c r="AD105" s="837"/>
      <c r="AE105" s="837"/>
      <c r="AF105" s="837"/>
      <c r="AG105" s="837"/>
      <c r="AH105" s="837"/>
      <c r="AI105" s="837"/>
      <c r="AJ105" s="837"/>
      <c r="AK105" s="837"/>
      <c r="AL105" s="837"/>
      <c r="AM105" s="837"/>
      <c r="AN105" s="837"/>
      <c r="AO105" s="837"/>
      <c r="AP105" s="837"/>
      <c r="AQ105" s="837"/>
      <c r="AR105" s="837"/>
      <c r="AS105" s="837"/>
      <c r="AT105" s="837"/>
      <c r="AU105" s="837"/>
      <c r="AV105" s="837"/>
      <c r="AW105" s="837"/>
      <c r="AX105" s="837"/>
      <c r="AY105" s="837"/>
      <c r="AZ105" s="837"/>
      <c r="BA105" s="837"/>
      <c r="BB105" s="837"/>
      <c r="BC105" s="837"/>
      <c r="BD105" s="837"/>
      <c r="BE105" s="837"/>
      <c r="BF105" s="837"/>
      <c r="BG105" s="837"/>
      <c r="BH105" s="837"/>
      <c r="BI105" s="837"/>
      <c r="BJ105" s="837"/>
      <c r="BK105" s="837"/>
      <c r="BL105" s="837"/>
      <c r="BM105" s="837"/>
      <c r="BN105" s="837"/>
      <c r="BO105" s="837"/>
      <c r="BP105" s="837"/>
      <c r="BQ105" s="837"/>
      <c r="BR105" s="837"/>
      <c r="BS105" s="837"/>
      <c r="BT105" s="837"/>
      <c r="BU105" s="837"/>
      <c r="BV105" s="837"/>
      <c r="BW105" s="837"/>
      <c r="BX105" s="837"/>
      <c r="BY105" s="837"/>
      <c r="BZ105" s="838"/>
      <c r="CB105" s="150"/>
      <c r="CC105" s="150"/>
      <c r="CD105" s="150"/>
      <c r="CE105" s="150"/>
      <c r="CF105" s="150"/>
      <c r="CG105" s="150"/>
      <c r="CH105" s="150"/>
      <c r="CI105" s="150"/>
    </row>
    <row r="106" spans="1:87" s="8" customFormat="1" ht="17.25" customHeight="1">
      <c r="A106" s="7"/>
      <c r="B106" s="421"/>
      <c r="C106" s="832" t="s">
        <v>215</v>
      </c>
      <c r="D106" s="832"/>
      <c r="E106" s="832"/>
      <c r="F106" s="832"/>
      <c r="G106" s="832"/>
      <c r="H106" s="832"/>
      <c r="I106" s="832"/>
      <c r="J106" s="832"/>
      <c r="K106" s="832"/>
      <c r="L106" s="832"/>
      <c r="M106" s="832"/>
      <c r="N106" s="832"/>
      <c r="O106" s="832"/>
      <c r="P106" s="832"/>
      <c r="Q106" s="832"/>
      <c r="R106" s="832"/>
      <c r="S106" s="832"/>
      <c r="T106" s="832"/>
      <c r="U106" s="832"/>
      <c r="V106" s="832"/>
      <c r="W106" s="832"/>
      <c r="X106" s="832"/>
      <c r="Y106" s="832"/>
      <c r="Z106" s="832"/>
      <c r="AA106" s="832"/>
      <c r="AB106" s="832"/>
      <c r="AC106" s="832"/>
      <c r="AD106" s="832"/>
      <c r="AE106" s="832"/>
      <c r="AF106" s="832"/>
      <c r="AG106" s="832"/>
      <c r="AH106" s="832"/>
      <c r="AI106" s="832"/>
      <c r="AJ106" s="832"/>
      <c r="AK106" s="832"/>
      <c r="AL106" s="832"/>
      <c r="AM106" s="832"/>
      <c r="AN106" s="832"/>
      <c r="AO106" s="832"/>
      <c r="AP106" s="832"/>
      <c r="AQ106" s="832"/>
      <c r="AR106" s="832"/>
      <c r="AS106" s="832"/>
      <c r="AT106" s="832"/>
      <c r="AU106" s="832"/>
      <c r="AV106" s="832"/>
      <c r="AW106" s="832"/>
      <c r="AX106" s="832"/>
      <c r="AY106" s="832"/>
      <c r="AZ106" s="832"/>
      <c r="BA106" s="832"/>
      <c r="BB106" s="832"/>
      <c r="BC106" s="832"/>
      <c r="BD106" s="832"/>
      <c r="BE106" s="832"/>
      <c r="BF106" s="832"/>
      <c r="BG106" s="832"/>
      <c r="BH106" s="832"/>
      <c r="BI106" s="832"/>
      <c r="BJ106" s="832"/>
      <c r="BK106" s="832"/>
      <c r="BL106" s="832"/>
      <c r="BM106" s="832"/>
      <c r="BN106" s="832"/>
      <c r="BO106" s="832"/>
      <c r="BP106" s="832"/>
      <c r="BQ106" s="832"/>
      <c r="BR106" s="832"/>
      <c r="BS106" s="832"/>
      <c r="BT106" s="832"/>
      <c r="BU106" s="832"/>
      <c r="BV106" s="832"/>
      <c r="BW106" s="832"/>
      <c r="BX106" s="832"/>
      <c r="BY106" s="168"/>
      <c r="BZ106" s="422"/>
    </row>
    <row r="107" spans="1:87" s="8" customFormat="1" ht="10.5" customHeight="1">
      <c r="A107" s="7"/>
      <c r="B107" s="142"/>
      <c r="C107" s="149"/>
      <c r="D107" s="149"/>
      <c r="E107" s="149"/>
      <c r="F107" s="169"/>
      <c r="G107" s="149"/>
      <c r="H107" s="149"/>
      <c r="I107" s="149"/>
      <c r="J107" s="149"/>
      <c r="K107" s="149"/>
      <c r="L107" s="149"/>
      <c r="M107" s="149"/>
      <c r="N107" s="149"/>
      <c r="O107" s="149"/>
      <c r="P107" s="149"/>
      <c r="Q107" s="149"/>
      <c r="R107" s="149"/>
      <c r="S107" s="149"/>
      <c r="T107" s="149"/>
      <c r="U107" s="149"/>
      <c r="V107" s="149"/>
      <c r="W107" s="149"/>
      <c r="X107" s="149"/>
      <c r="Y107" s="149"/>
      <c r="Z107" s="149"/>
      <c r="AA107" s="149"/>
      <c r="AB107" s="149"/>
      <c r="AC107" s="149"/>
      <c r="AD107" s="149"/>
      <c r="AE107" s="149"/>
      <c r="AF107" s="149"/>
      <c r="AG107" s="149"/>
      <c r="AH107" s="149"/>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c r="BC107" s="149"/>
      <c r="BD107" s="149"/>
      <c r="BE107" s="149"/>
      <c r="BF107" s="149"/>
      <c r="BG107" s="149"/>
      <c r="BH107" s="149"/>
      <c r="BI107" s="149"/>
      <c r="BJ107" s="149"/>
      <c r="BK107" s="149"/>
      <c r="BL107" s="149"/>
      <c r="BM107" s="149"/>
      <c r="BN107" s="149"/>
      <c r="BO107" s="149"/>
      <c r="BP107" s="149"/>
      <c r="BQ107" s="149"/>
      <c r="BR107" s="149"/>
      <c r="BS107" s="149"/>
      <c r="BT107" s="149"/>
      <c r="BU107" s="149"/>
      <c r="BV107" s="149"/>
      <c r="BW107" s="149"/>
      <c r="BX107" s="149"/>
      <c r="BY107" s="149"/>
      <c r="BZ107" s="143"/>
      <c r="CB107" s="150"/>
      <c r="CC107" s="150"/>
      <c r="CD107" s="150"/>
      <c r="CE107" s="150"/>
      <c r="CF107" s="150"/>
      <c r="CG107" s="150"/>
      <c r="CH107" s="150"/>
      <c r="CI107" s="150"/>
    </row>
    <row r="108" spans="1:87" s="8" customFormat="1" ht="17.25" customHeight="1">
      <c r="A108" s="7"/>
      <c r="B108" s="142"/>
      <c r="C108" s="149"/>
      <c r="D108" s="149"/>
      <c r="E108" s="149"/>
      <c r="F108" s="506" t="s">
        <v>100</v>
      </c>
      <c r="G108" s="149"/>
      <c r="H108" s="149"/>
      <c r="I108" s="149"/>
      <c r="J108" s="149"/>
      <c r="K108" s="149"/>
      <c r="L108" s="149"/>
      <c r="M108" s="149"/>
      <c r="N108" s="149"/>
      <c r="O108" s="149"/>
      <c r="P108" s="149"/>
      <c r="Q108" s="149"/>
      <c r="R108" s="149"/>
      <c r="S108" s="149"/>
      <c r="T108" s="149"/>
      <c r="U108" s="149"/>
      <c r="V108" s="149"/>
      <c r="W108" s="149"/>
      <c r="X108" s="149"/>
      <c r="Y108" s="149"/>
      <c r="Z108" s="149"/>
      <c r="AA108" s="149"/>
      <c r="AB108" s="149"/>
      <c r="AC108" s="149"/>
      <c r="AD108" s="149"/>
      <c r="AE108" s="149"/>
      <c r="AF108" s="149"/>
      <c r="AG108" s="149"/>
      <c r="AH108" s="149"/>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c r="BE108" s="149"/>
      <c r="BF108" s="149"/>
      <c r="BG108" s="149"/>
      <c r="BH108" s="149"/>
      <c r="BI108" s="149"/>
      <c r="BJ108" s="149"/>
      <c r="BK108" s="149"/>
      <c r="BL108" s="149"/>
      <c r="BM108" s="149"/>
      <c r="BN108" s="149"/>
      <c r="BO108" s="149"/>
      <c r="BP108" s="149"/>
      <c r="BQ108" s="149"/>
      <c r="BR108" s="149"/>
      <c r="BS108" s="149"/>
      <c r="BT108" s="149"/>
      <c r="BU108" s="149"/>
      <c r="BV108" s="149"/>
      <c r="BW108" s="149"/>
      <c r="BX108" s="149"/>
      <c r="BY108" s="149"/>
      <c r="BZ108" s="143"/>
      <c r="CB108" s="150"/>
      <c r="CC108" s="150"/>
      <c r="CD108" s="150"/>
      <c r="CE108" s="150"/>
      <c r="CF108" s="150"/>
      <c r="CG108" s="150"/>
      <c r="CH108" s="150"/>
      <c r="CI108" s="150"/>
    </row>
    <row r="109" spans="1:87" s="8" customFormat="1" ht="17.25" customHeight="1" thickBot="1">
      <c r="A109" s="7"/>
      <c r="B109" s="144"/>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c r="AA109" s="145"/>
      <c r="AB109" s="145"/>
      <c r="AC109" s="145"/>
      <c r="AD109" s="145"/>
      <c r="AE109" s="145"/>
      <c r="AF109" s="145"/>
      <c r="AG109" s="145"/>
      <c r="AH109" s="145"/>
      <c r="AI109" s="145"/>
      <c r="AJ109" s="145"/>
      <c r="AK109" s="145"/>
      <c r="AL109" s="145"/>
      <c r="AM109" s="145"/>
      <c r="AN109" s="145"/>
      <c r="AO109" s="145"/>
      <c r="AP109" s="145"/>
      <c r="AQ109" s="145"/>
      <c r="AR109" s="145"/>
      <c r="AS109" s="145"/>
      <c r="AT109" s="145"/>
      <c r="AU109" s="145"/>
      <c r="AV109" s="145"/>
      <c r="AW109" s="145"/>
      <c r="AX109" s="145"/>
      <c r="AY109" s="145"/>
      <c r="AZ109" s="145"/>
      <c r="BA109" s="145"/>
      <c r="BB109" s="145"/>
      <c r="BC109" s="145"/>
      <c r="BD109" s="145"/>
      <c r="BE109" s="145"/>
      <c r="BF109" s="145"/>
      <c r="BG109" s="145"/>
      <c r="BH109" s="145"/>
      <c r="BI109" s="145"/>
      <c r="BJ109" s="145"/>
      <c r="BK109" s="145"/>
      <c r="BL109" s="145"/>
      <c r="BM109" s="145"/>
      <c r="BN109" s="145"/>
      <c r="BO109" s="145"/>
      <c r="BP109" s="145"/>
      <c r="BQ109" s="145"/>
      <c r="BR109" s="145"/>
      <c r="BS109" s="145"/>
      <c r="BT109" s="145"/>
      <c r="BU109" s="145"/>
      <c r="BV109" s="145"/>
      <c r="BW109" s="145"/>
      <c r="BX109" s="145"/>
      <c r="BY109" s="145"/>
      <c r="BZ109" s="148"/>
      <c r="CB109" s="150"/>
      <c r="CC109" s="150"/>
      <c r="CD109" s="150"/>
      <c r="CE109" s="150"/>
      <c r="CF109" s="150"/>
      <c r="CG109" s="150"/>
      <c r="CH109" s="150"/>
      <c r="CI109" s="150"/>
    </row>
    <row r="110" spans="1:87" ht="17.25" customHeight="1">
      <c r="B110" s="28"/>
      <c r="C110" s="29" t="s">
        <v>148</v>
      </c>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30"/>
      <c r="BS110" s="30"/>
      <c r="BT110" s="30"/>
      <c r="BU110" s="30"/>
      <c r="BV110" s="30"/>
      <c r="BW110" s="30"/>
      <c r="BX110" s="30"/>
      <c r="BY110" s="30"/>
      <c r="BZ110" s="31"/>
    </row>
    <row r="111" spans="1:87" ht="17.25" customHeight="1">
      <c r="B111" s="32"/>
      <c r="C111" s="498"/>
      <c r="D111" s="25" t="s">
        <v>109</v>
      </c>
      <c r="E111" s="498"/>
      <c r="F111" s="498"/>
      <c r="G111" s="498"/>
      <c r="H111" s="498"/>
      <c r="I111" s="498"/>
      <c r="J111" s="498"/>
      <c r="K111" s="498"/>
      <c r="L111" s="498"/>
      <c r="M111" s="498"/>
      <c r="N111" s="498"/>
      <c r="O111" s="498"/>
      <c r="P111" s="498"/>
      <c r="Q111" s="498"/>
      <c r="R111" s="498"/>
      <c r="S111" s="498"/>
      <c r="T111" s="498"/>
      <c r="U111" s="498"/>
      <c r="V111" s="498"/>
      <c r="W111" s="498"/>
      <c r="X111" s="498"/>
      <c r="Y111" s="498"/>
      <c r="Z111" s="498"/>
      <c r="AA111" s="498"/>
      <c r="AB111" s="498"/>
      <c r="AC111" s="498"/>
      <c r="AD111" s="498"/>
      <c r="AE111" s="498"/>
      <c r="AF111" s="498"/>
      <c r="AG111" s="498"/>
      <c r="AH111" s="498"/>
      <c r="AI111" s="498"/>
      <c r="AJ111" s="498"/>
      <c r="AK111" s="498"/>
      <c r="AL111" s="498"/>
      <c r="AM111" s="498"/>
      <c r="AN111" s="498"/>
      <c r="AO111" s="498"/>
      <c r="AP111" s="498"/>
      <c r="AQ111" s="498"/>
      <c r="AR111" s="498"/>
      <c r="AS111" s="498"/>
      <c r="AT111" s="498"/>
      <c r="AU111" s="498"/>
      <c r="AV111" s="498"/>
      <c r="AW111" s="498"/>
      <c r="AX111" s="498"/>
      <c r="AY111" s="498"/>
      <c r="AZ111" s="498"/>
      <c r="BA111" s="498"/>
      <c r="BB111" s="498"/>
      <c r="BC111" s="498"/>
      <c r="BD111" s="498"/>
      <c r="BE111" s="498"/>
      <c r="BF111" s="498"/>
      <c r="BG111" s="498"/>
      <c r="BH111" s="498"/>
      <c r="BI111" s="498"/>
      <c r="BJ111" s="498"/>
      <c r="BK111" s="498"/>
      <c r="BL111" s="498"/>
      <c r="BM111" s="498"/>
      <c r="BN111" s="498"/>
      <c r="BO111" s="498"/>
      <c r="BP111" s="498"/>
      <c r="BQ111" s="498"/>
      <c r="BR111" s="498"/>
      <c r="BS111" s="498"/>
      <c r="BT111" s="498"/>
      <c r="BU111" s="498"/>
      <c r="BV111" s="498"/>
      <c r="BW111" s="498"/>
      <c r="BX111" s="498"/>
      <c r="BY111" s="498"/>
      <c r="BZ111" s="420"/>
      <c r="CB111" s="16"/>
      <c r="CC111" s="16"/>
      <c r="CD111" s="16"/>
      <c r="CE111" s="16"/>
      <c r="CF111" s="16"/>
      <c r="CG111" s="16"/>
      <c r="CH111" s="16"/>
    </row>
    <row r="112" spans="1:87" ht="17.25" customHeight="1">
      <c r="B112" s="32"/>
      <c r="C112" s="498"/>
      <c r="D112" s="498"/>
      <c r="E112" s="610" t="s">
        <v>101</v>
      </c>
      <c r="F112" s="610"/>
      <c r="G112" s="610"/>
      <c r="H112" s="610"/>
      <c r="I112" s="610"/>
      <c r="J112" s="610"/>
      <c r="K112" s="610"/>
      <c r="L112" s="610"/>
      <c r="M112" s="610"/>
      <c r="N112" s="610"/>
      <c r="O112" s="610"/>
      <c r="P112" s="610"/>
      <c r="Q112" s="610"/>
      <c r="R112" s="610"/>
      <c r="S112" s="610"/>
      <c r="T112" s="610"/>
      <c r="U112" s="610"/>
      <c r="V112" s="610"/>
      <c r="W112" s="610"/>
      <c r="X112" s="610"/>
      <c r="Y112" s="610"/>
      <c r="Z112" s="610"/>
      <c r="AA112" s="610"/>
      <c r="AB112" s="610"/>
      <c r="AC112" s="610"/>
      <c r="AD112" s="610"/>
      <c r="AE112" s="610"/>
      <c r="AF112" s="610"/>
      <c r="AG112" s="610"/>
      <c r="AH112" s="610"/>
      <c r="AI112" s="610"/>
      <c r="AJ112" s="610"/>
      <c r="AK112" s="610"/>
      <c r="AL112" s="610"/>
      <c r="AM112" s="610"/>
      <c r="AN112" s="610"/>
      <c r="AO112" s="610"/>
      <c r="AP112" s="498"/>
      <c r="AQ112" s="498"/>
      <c r="AR112" s="498"/>
      <c r="AS112" s="498"/>
      <c r="AT112" s="498"/>
      <c r="AU112" s="498"/>
      <c r="AV112" s="498"/>
      <c r="AW112" s="498"/>
      <c r="AX112" s="498"/>
      <c r="AY112" s="498"/>
      <c r="AZ112" s="498"/>
      <c r="BA112" s="498"/>
      <c r="BB112" s="498"/>
      <c r="BC112" s="498"/>
      <c r="BD112" s="498"/>
      <c r="BE112" s="498"/>
      <c r="BF112" s="498"/>
      <c r="BG112" s="498"/>
      <c r="BH112" s="498"/>
      <c r="BI112" s="498"/>
      <c r="BJ112" s="498"/>
      <c r="BK112" s="498"/>
      <c r="BL112" s="498"/>
      <c r="BM112" s="498"/>
      <c r="BN112" s="498"/>
      <c r="BO112" s="498"/>
      <c r="BP112" s="498"/>
      <c r="BQ112" s="498"/>
      <c r="BR112" s="498"/>
      <c r="BS112" s="498"/>
      <c r="BT112" s="498"/>
      <c r="BU112" s="498"/>
      <c r="BV112" s="498"/>
      <c r="BW112" s="498"/>
      <c r="BX112" s="498"/>
      <c r="BY112" s="498"/>
      <c r="BZ112" s="420"/>
      <c r="CB112" s="16"/>
      <c r="CC112" s="16"/>
      <c r="CD112" s="16"/>
      <c r="CE112" s="16"/>
      <c r="CF112" s="16"/>
      <c r="CG112" s="16"/>
      <c r="CH112" s="16"/>
    </row>
    <row r="113" spans="1:87" ht="17.25" customHeight="1">
      <c r="A113" s="5">
        <v>3</v>
      </c>
      <c r="B113" s="32"/>
      <c r="C113" s="498"/>
      <c r="D113" s="498"/>
      <c r="E113" s="498"/>
      <c r="F113" s="498"/>
      <c r="G113" s="498"/>
      <c r="H113" s="498"/>
      <c r="I113" s="498" t="s">
        <v>102</v>
      </c>
      <c r="J113" s="498"/>
      <c r="K113" s="498"/>
      <c r="L113" s="498"/>
      <c r="M113" s="498"/>
      <c r="N113" s="498"/>
      <c r="O113" s="498"/>
      <c r="P113" s="498"/>
      <c r="Q113" s="498"/>
      <c r="R113" s="498"/>
      <c r="S113" s="498"/>
      <c r="T113" s="498"/>
      <c r="U113" s="498"/>
      <c r="V113" s="498"/>
      <c r="W113" s="498"/>
      <c r="X113" s="498"/>
      <c r="Y113" s="498"/>
      <c r="Z113" s="498"/>
      <c r="AA113" s="498"/>
      <c r="AB113" s="498"/>
      <c r="AC113" s="498"/>
      <c r="AD113" s="498"/>
      <c r="AE113" s="498"/>
      <c r="AF113" s="498"/>
      <c r="AG113" s="498"/>
      <c r="AH113" s="498"/>
      <c r="AI113" s="498"/>
      <c r="AJ113" s="498"/>
      <c r="AK113" s="498"/>
      <c r="AL113" s="498"/>
      <c r="AM113" s="498"/>
      <c r="AN113" s="498"/>
      <c r="AO113" s="498"/>
      <c r="AP113" s="498"/>
      <c r="AQ113" s="498"/>
      <c r="AR113" s="498"/>
      <c r="AS113" s="498"/>
      <c r="AT113" s="498"/>
      <c r="AU113" s="498"/>
      <c r="AV113" s="498"/>
      <c r="AW113" s="498"/>
      <c r="AX113" s="498"/>
      <c r="AY113" s="498"/>
      <c r="AZ113" s="498"/>
      <c r="BA113" s="498"/>
      <c r="BB113" s="498"/>
      <c r="BC113" s="498"/>
      <c r="BD113" s="498"/>
      <c r="BE113" s="498"/>
      <c r="BF113" s="498"/>
      <c r="BG113" s="498"/>
      <c r="BH113" s="498"/>
      <c r="BI113" s="498"/>
      <c r="BJ113" s="498"/>
      <c r="BK113" s="498"/>
      <c r="BL113" s="498"/>
      <c r="BM113" s="498"/>
      <c r="BN113" s="498"/>
      <c r="BO113" s="498"/>
      <c r="BP113" s="498"/>
      <c r="BQ113" s="498"/>
      <c r="BR113" s="498"/>
      <c r="BS113" s="498"/>
      <c r="BT113" s="498"/>
      <c r="BU113" s="498"/>
      <c r="BV113" s="498"/>
      <c r="BW113" s="498"/>
      <c r="BX113" s="498"/>
      <c r="BY113" s="498"/>
      <c r="BZ113" s="420"/>
      <c r="CA113" s="6"/>
      <c r="CB113" s="16"/>
      <c r="CC113" s="16"/>
      <c r="CD113" s="16"/>
      <c r="CE113" s="16"/>
      <c r="CF113" s="16"/>
      <c r="CG113" s="16"/>
      <c r="CH113" s="16"/>
    </row>
    <row r="114" spans="1:87" ht="17.25" customHeight="1">
      <c r="A114" s="5">
        <v>4</v>
      </c>
      <c r="B114" s="32"/>
      <c r="C114" s="498"/>
      <c r="D114" s="498"/>
      <c r="E114" s="498"/>
      <c r="F114" s="498"/>
      <c r="G114" s="498"/>
      <c r="H114" s="498"/>
      <c r="I114" s="174" t="s">
        <v>232</v>
      </c>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c r="AQ114" s="173"/>
      <c r="AR114" s="173"/>
      <c r="AS114" s="173"/>
      <c r="AT114" s="173"/>
      <c r="AU114" s="173"/>
      <c r="AV114" s="173"/>
      <c r="AW114" s="173"/>
      <c r="AX114" s="173"/>
      <c r="AY114" s="173"/>
      <c r="AZ114" s="173"/>
      <c r="BA114" s="173"/>
      <c r="BB114" s="173"/>
      <c r="BC114" s="173"/>
      <c r="BD114" s="173"/>
      <c r="BE114" s="173"/>
      <c r="BF114" s="173"/>
      <c r="BG114" s="173"/>
      <c r="BH114" s="173"/>
      <c r="BI114" s="173"/>
      <c r="BJ114" s="173"/>
      <c r="BK114" s="173"/>
      <c r="BL114" s="173"/>
      <c r="BM114" s="173"/>
      <c r="BN114" s="173"/>
      <c r="BO114" s="173"/>
      <c r="BP114" s="173"/>
      <c r="BQ114" s="173"/>
      <c r="BR114" s="173"/>
      <c r="BS114" s="173"/>
      <c r="BT114" s="173"/>
      <c r="BU114" s="173"/>
      <c r="BV114" s="173"/>
      <c r="BW114" s="173"/>
      <c r="BX114" s="173"/>
      <c r="BY114" s="173"/>
      <c r="BZ114" s="420"/>
      <c r="CB114" s="16"/>
      <c r="CC114" s="16"/>
      <c r="CD114" s="16"/>
      <c r="CE114" s="16"/>
      <c r="CF114" s="16"/>
      <c r="CG114" s="16"/>
      <c r="CH114" s="16"/>
    </row>
    <row r="115" spans="1:87" ht="17.25" customHeight="1">
      <c r="B115" s="32"/>
      <c r="C115" s="498"/>
      <c r="D115" s="498"/>
      <c r="E115" s="498"/>
      <c r="F115" s="498"/>
      <c r="G115" s="498"/>
      <c r="H115" s="498"/>
      <c r="I115" s="173"/>
      <c r="J115" s="173"/>
      <c r="K115" s="605" t="s">
        <v>233</v>
      </c>
      <c r="L115" s="605"/>
      <c r="M115" s="605"/>
      <c r="N115" s="605"/>
      <c r="O115" s="605"/>
      <c r="P115" s="605"/>
      <c r="Q115" s="605"/>
      <c r="R115" s="605"/>
      <c r="S115" s="605"/>
      <c r="T115" s="605"/>
      <c r="U115" s="605"/>
      <c r="V115" s="605"/>
      <c r="W115" s="605"/>
      <c r="X115" s="605"/>
      <c r="Y115" s="605"/>
      <c r="Z115" s="605"/>
      <c r="AA115" s="605"/>
      <c r="AB115" s="605"/>
      <c r="AC115" s="605"/>
      <c r="AD115" s="605"/>
      <c r="AE115" s="605"/>
      <c r="AF115" s="605"/>
      <c r="AG115" s="605"/>
      <c r="AH115" s="605"/>
      <c r="AI115" s="605"/>
      <c r="AJ115" s="605"/>
      <c r="AK115" s="605"/>
      <c r="AL115" s="605"/>
      <c r="AM115" s="605"/>
      <c r="AN115" s="605"/>
      <c r="AO115" s="173"/>
      <c r="AP115" s="173"/>
      <c r="AQ115" s="173"/>
      <c r="AR115" s="173"/>
      <c r="AS115" s="173"/>
      <c r="AT115" s="173"/>
      <c r="AU115" s="173"/>
      <c r="AV115" s="173"/>
      <c r="AW115" s="173"/>
      <c r="AX115" s="173"/>
      <c r="AY115" s="173"/>
      <c r="AZ115" s="173"/>
      <c r="BA115" s="173"/>
      <c r="BB115" s="173"/>
      <c r="BC115" s="173"/>
      <c r="BD115" s="173"/>
      <c r="BE115" s="173"/>
      <c r="BF115" s="173"/>
      <c r="BG115" s="173"/>
      <c r="BH115" s="173"/>
      <c r="BI115" s="173"/>
      <c r="BJ115" s="173"/>
      <c r="BK115" s="173"/>
      <c r="BL115" s="173"/>
      <c r="BM115" s="173"/>
      <c r="BN115" s="173"/>
      <c r="BO115" s="173"/>
      <c r="BP115" s="173"/>
      <c r="BQ115" s="173"/>
      <c r="BR115" s="173"/>
      <c r="BS115" s="173"/>
      <c r="BT115" s="173"/>
      <c r="BU115" s="173"/>
      <c r="BV115" s="173"/>
      <c r="BW115" s="173"/>
      <c r="BX115" s="173"/>
      <c r="BY115" s="173"/>
      <c r="BZ115" s="420"/>
      <c r="CB115" s="16"/>
      <c r="CC115" s="16"/>
      <c r="CD115" s="16"/>
      <c r="CE115" s="16"/>
      <c r="CF115" s="16"/>
      <c r="CG115" s="16"/>
      <c r="CH115" s="16"/>
    </row>
    <row r="116" spans="1:87" ht="17.25" customHeight="1">
      <c r="B116" s="32"/>
      <c r="C116" s="498"/>
      <c r="D116" s="498"/>
      <c r="E116" s="498"/>
      <c r="F116" s="498"/>
      <c r="G116" s="498"/>
      <c r="H116" s="498"/>
      <c r="I116" s="173"/>
      <c r="J116" s="173"/>
      <c r="K116" s="173"/>
      <c r="L116" s="601"/>
      <c r="M116" s="602"/>
      <c r="N116" s="602"/>
      <c r="O116" s="602"/>
      <c r="P116" s="602"/>
      <c r="Q116" s="602"/>
      <c r="R116" s="602"/>
      <c r="S116" s="602"/>
      <c r="T116" s="602"/>
      <c r="U116" s="602"/>
      <c r="V116" s="602"/>
      <c r="W116" s="602"/>
      <c r="X116" s="602"/>
      <c r="Y116" s="602"/>
      <c r="Z116" s="602"/>
      <c r="AA116" s="602"/>
      <c r="AB116" s="602"/>
      <c r="AC116" s="602"/>
      <c r="AD116" s="602"/>
      <c r="AE116" s="602"/>
      <c r="AF116" s="602"/>
      <c r="AG116" s="602"/>
      <c r="AH116" s="602"/>
      <c r="AI116" s="602"/>
      <c r="AJ116" s="602"/>
      <c r="AK116" s="602"/>
      <c r="AL116" s="602"/>
      <c r="AM116" s="602"/>
      <c r="AN116" s="602"/>
      <c r="AO116" s="602"/>
      <c r="AP116" s="602"/>
      <c r="AQ116" s="602"/>
      <c r="AR116" s="602"/>
      <c r="AS116" s="602"/>
      <c r="AT116" s="602"/>
      <c r="AU116" s="602"/>
      <c r="AV116" s="602"/>
      <c r="AW116" s="602"/>
      <c r="AX116" s="602"/>
      <c r="AY116" s="602"/>
      <c r="AZ116" s="602"/>
      <c r="BA116" s="602"/>
      <c r="BB116" s="602"/>
      <c r="BC116" s="602"/>
      <c r="BD116" s="602"/>
      <c r="BE116" s="602"/>
      <c r="BF116" s="602"/>
      <c r="BG116" s="602"/>
      <c r="BH116" s="602"/>
      <c r="BI116" s="602"/>
      <c r="BJ116" s="602"/>
      <c r="BK116" s="602"/>
      <c r="BL116" s="602"/>
      <c r="BM116" s="602"/>
      <c r="BN116" s="602"/>
      <c r="BO116" s="602"/>
      <c r="BP116" s="602"/>
      <c r="BQ116" s="602"/>
      <c r="BR116" s="602"/>
      <c r="BS116" s="602"/>
      <c r="BT116" s="602"/>
      <c r="BU116" s="602"/>
      <c r="BV116" s="602"/>
      <c r="BW116" s="602"/>
      <c r="BX116" s="602"/>
      <c r="BY116" s="603"/>
      <c r="BZ116" s="420"/>
      <c r="CB116" s="16"/>
      <c r="CC116" s="16"/>
      <c r="CD116" s="16"/>
      <c r="CE116" s="16"/>
      <c r="CF116" s="16"/>
      <c r="CG116" s="16"/>
      <c r="CH116" s="16"/>
    </row>
    <row r="117" spans="1:87" ht="17.25" customHeight="1">
      <c r="B117" s="32"/>
      <c r="C117" s="498"/>
      <c r="D117" s="498"/>
      <c r="E117" s="498"/>
      <c r="F117" s="498"/>
      <c r="G117" s="498"/>
      <c r="H117" s="498"/>
      <c r="I117" s="173"/>
      <c r="J117" s="173"/>
      <c r="K117" s="173"/>
      <c r="L117" s="604"/>
      <c r="M117" s="605"/>
      <c r="N117" s="605"/>
      <c r="O117" s="605"/>
      <c r="P117" s="605"/>
      <c r="Q117" s="605"/>
      <c r="R117" s="605"/>
      <c r="S117" s="605"/>
      <c r="T117" s="605"/>
      <c r="U117" s="605"/>
      <c r="V117" s="605"/>
      <c r="W117" s="605"/>
      <c r="X117" s="605"/>
      <c r="Y117" s="605"/>
      <c r="Z117" s="605"/>
      <c r="AA117" s="605"/>
      <c r="AB117" s="605"/>
      <c r="AC117" s="605"/>
      <c r="AD117" s="605"/>
      <c r="AE117" s="605"/>
      <c r="AF117" s="605"/>
      <c r="AG117" s="605"/>
      <c r="AH117" s="605"/>
      <c r="AI117" s="605"/>
      <c r="AJ117" s="605"/>
      <c r="AK117" s="605"/>
      <c r="AL117" s="605"/>
      <c r="AM117" s="605"/>
      <c r="AN117" s="605"/>
      <c r="AO117" s="605"/>
      <c r="AP117" s="605"/>
      <c r="AQ117" s="605"/>
      <c r="AR117" s="605"/>
      <c r="AS117" s="605"/>
      <c r="AT117" s="605"/>
      <c r="AU117" s="605"/>
      <c r="AV117" s="605"/>
      <c r="AW117" s="605"/>
      <c r="AX117" s="605"/>
      <c r="AY117" s="605"/>
      <c r="AZ117" s="605"/>
      <c r="BA117" s="605"/>
      <c r="BB117" s="605"/>
      <c r="BC117" s="605"/>
      <c r="BD117" s="605"/>
      <c r="BE117" s="605"/>
      <c r="BF117" s="605"/>
      <c r="BG117" s="605"/>
      <c r="BH117" s="605"/>
      <c r="BI117" s="605"/>
      <c r="BJ117" s="605"/>
      <c r="BK117" s="605"/>
      <c r="BL117" s="605"/>
      <c r="BM117" s="605"/>
      <c r="BN117" s="605"/>
      <c r="BO117" s="605"/>
      <c r="BP117" s="605"/>
      <c r="BQ117" s="605"/>
      <c r="BR117" s="605"/>
      <c r="BS117" s="605"/>
      <c r="BT117" s="605"/>
      <c r="BU117" s="605"/>
      <c r="BV117" s="605"/>
      <c r="BW117" s="605"/>
      <c r="BX117" s="605"/>
      <c r="BY117" s="606"/>
      <c r="BZ117" s="420"/>
    </row>
    <row r="118" spans="1:87" ht="17.25" customHeight="1">
      <c r="B118" s="32"/>
      <c r="C118" s="498"/>
      <c r="D118" s="498"/>
      <c r="E118" s="498"/>
      <c r="F118" s="498"/>
      <c r="G118" s="498"/>
      <c r="H118" s="498"/>
      <c r="I118" s="173"/>
      <c r="J118" s="173"/>
      <c r="K118" s="173"/>
      <c r="L118" s="607"/>
      <c r="M118" s="608"/>
      <c r="N118" s="608"/>
      <c r="O118" s="608"/>
      <c r="P118" s="608"/>
      <c r="Q118" s="608"/>
      <c r="R118" s="608"/>
      <c r="S118" s="608"/>
      <c r="T118" s="608"/>
      <c r="U118" s="608"/>
      <c r="V118" s="608"/>
      <c r="W118" s="608"/>
      <c r="X118" s="608"/>
      <c r="Y118" s="608"/>
      <c r="Z118" s="608"/>
      <c r="AA118" s="608"/>
      <c r="AB118" s="608"/>
      <c r="AC118" s="608"/>
      <c r="AD118" s="608"/>
      <c r="AE118" s="608"/>
      <c r="AF118" s="608"/>
      <c r="AG118" s="608"/>
      <c r="AH118" s="608"/>
      <c r="AI118" s="608"/>
      <c r="AJ118" s="608"/>
      <c r="AK118" s="608"/>
      <c r="AL118" s="608"/>
      <c r="AM118" s="608"/>
      <c r="AN118" s="608"/>
      <c r="AO118" s="608"/>
      <c r="AP118" s="608"/>
      <c r="AQ118" s="608"/>
      <c r="AR118" s="608"/>
      <c r="AS118" s="608"/>
      <c r="AT118" s="608"/>
      <c r="AU118" s="608"/>
      <c r="AV118" s="608"/>
      <c r="AW118" s="608"/>
      <c r="AX118" s="608"/>
      <c r="AY118" s="608"/>
      <c r="AZ118" s="608"/>
      <c r="BA118" s="608"/>
      <c r="BB118" s="608"/>
      <c r="BC118" s="608"/>
      <c r="BD118" s="608"/>
      <c r="BE118" s="608"/>
      <c r="BF118" s="608"/>
      <c r="BG118" s="608"/>
      <c r="BH118" s="608"/>
      <c r="BI118" s="608"/>
      <c r="BJ118" s="608"/>
      <c r="BK118" s="608"/>
      <c r="BL118" s="608"/>
      <c r="BM118" s="608"/>
      <c r="BN118" s="608"/>
      <c r="BO118" s="608"/>
      <c r="BP118" s="608"/>
      <c r="BQ118" s="608"/>
      <c r="BR118" s="608"/>
      <c r="BS118" s="608"/>
      <c r="BT118" s="608"/>
      <c r="BU118" s="608"/>
      <c r="BV118" s="608"/>
      <c r="BW118" s="608"/>
      <c r="BX118" s="608"/>
      <c r="BY118" s="609"/>
      <c r="BZ118" s="420"/>
    </row>
    <row r="119" spans="1:87" ht="17.25" customHeight="1">
      <c r="B119" s="32"/>
      <c r="C119" s="498"/>
      <c r="D119" s="498"/>
      <c r="E119" s="610" t="s">
        <v>103</v>
      </c>
      <c r="F119" s="610"/>
      <c r="G119" s="610"/>
      <c r="H119" s="610"/>
      <c r="I119" s="610"/>
      <c r="J119" s="610"/>
      <c r="K119" s="610"/>
      <c r="L119" s="610"/>
      <c r="M119" s="610"/>
      <c r="N119" s="610"/>
      <c r="O119" s="610"/>
      <c r="P119" s="610"/>
      <c r="Q119" s="610"/>
      <c r="R119" s="610"/>
      <c r="S119" s="610"/>
      <c r="T119" s="610"/>
      <c r="U119" s="610"/>
      <c r="V119" s="610"/>
      <c r="W119" s="610"/>
      <c r="X119" s="610"/>
      <c r="Y119" s="610"/>
      <c r="Z119" s="610"/>
      <c r="AA119" s="610"/>
      <c r="AB119" s="610"/>
      <c r="AC119" s="610"/>
      <c r="AD119" s="610"/>
      <c r="AE119" s="610"/>
      <c r="AF119" s="610"/>
      <c r="AG119" s="610"/>
      <c r="AH119" s="610"/>
      <c r="AI119" s="610"/>
      <c r="AJ119" s="610"/>
      <c r="AK119" s="610"/>
      <c r="AL119" s="610"/>
      <c r="AM119" s="610"/>
      <c r="AN119" s="610"/>
      <c r="AO119" s="610"/>
      <c r="AP119" s="498"/>
      <c r="AQ119" s="498"/>
      <c r="AR119" s="498"/>
      <c r="AS119" s="498"/>
      <c r="AT119" s="498"/>
      <c r="AU119" s="498"/>
      <c r="AV119" s="498"/>
      <c r="AW119" s="498"/>
      <c r="AX119" s="498"/>
      <c r="AY119" s="498"/>
      <c r="AZ119" s="498"/>
      <c r="BA119" s="498"/>
      <c r="BB119" s="498"/>
      <c r="BC119" s="498"/>
      <c r="BD119" s="498"/>
      <c r="BE119" s="498"/>
      <c r="BF119" s="498"/>
      <c r="BG119" s="498"/>
      <c r="BH119" s="498"/>
      <c r="BI119" s="498"/>
      <c r="BJ119" s="498"/>
      <c r="BK119" s="498"/>
      <c r="BL119" s="498"/>
      <c r="BM119" s="498"/>
      <c r="BN119" s="498"/>
      <c r="BO119" s="498"/>
      <c r="BP119" s="498"/>
      <c r="BQ119" s="498"/>
      <c r="BR119" s="498"/>
      <c r="BS119" s="498"/>
      <c r="BT119" s="498"/>
      <c r="BU119" s="498"/>
      <c r="BV119" s="498"/>
      <c r="BW119" s="498"/>
      <c r="BX119" s="498"/>
      <c r="BY119" s="498"/>
      <c r="BZ119" s="420"/>
    </row>
    <row r="120" spans="1:87" ht="17.25" customHeight="1">
      <c r="A120" s="5">
        <v>5</v>
      </c>
      <c r="B120" s="32"/>
      <c r="C120" s="498"/>
      <c r="D120" s="498"/>
      <c r="E120" s="498"/>
      <c r="F120" s="498"/>
      <c r="G120" s="498"/>
      <c r="H120" s="498"/>
      <c r="I120" s="25" t="s">
        <v>104</v>
      </c>
      <c r="J120" s="498"/>
      <c r="K120" s="498"/>
      <c r="L120" s="498"/>
      <c r="M120" s="498"/>
      <c r="N120" s="498"/>
      <c r="O120" s="498"/>
      <c r="P120" s="498"/>
      <c r="Q120" s="498"/>
      <c r="R120" s="498"/>
      <c r="S120" s="498"/>
      <c r="T120" s="498"/>
      <c r="U120" s="498"/>
      <c r="V120" s="498"/>
      <c r="W120" s="498"/>
      <c r="X120" s="498"/>
      <c r="Y120" s="498"/>
      <c r="Z120" s="498"/>
      <c r="AA120" s="498"/>
      <c r="AB120" s="498"/>
      <c r="AC120" s="498"/>
      <c r="AD120" s="498"/>
      <c r="AE120" s="498"/>
      <c r="AF120" s="498"/>
      <c r="AG120" s="498"/>
      <c r="AH120" s="498"/>
      <c r="AI120" s="498"/>
      <c r="AJ120" s="498"/>
      <c r="AK120" s="498"/>
      <c r="AL120" s="498"/>
      <c r="AM120" s="498"/>
      <c r="AN120" s="498"/>
      <c r="AO120" s="498"/>
      <c r="AP120" s="498"/>
      <c r="AQ120" s="498"/>
      <c r="AR120" s="498"/>
      <c r="AS120" s="498"/>
      <c r="AT120" s="498"/>
      <c r="AU120" s="498"/>
      <c r="AV120" s="498"/>
      <c r="AW120" s="498"/>
      <c r="AX120" s="498"/>
      <c r="AY120" s="498"/>
      <c r="AZ120" s="498"/>
      <c r="BA120" s="498"/>
      <c r="BB120" s="498"/>
      <c r="BC120" s="498"/>
      <c r="BD120" s="498"/>
      <c r="BE120" s="498"/>
      <c r="BF120" s="498"/>
      <c r="BG120" s="498"/>
      <c r="BH120" s="498"/>
      <c r="BI120" s="498"/>
      <c r="BJ120" s="498"/>
      <c r="BK120" s="498"/>
      <c r="BL120" s="498"/>
      <c r="BM120" s="498"/>
      <c r="BN120" s="498"/>
      <c r="BO120" s="498"/>
      <c r="BP120" s="498"/>
      <c r="BQ120" s="498"/>
      <c r="BR120" s="498"/>
      <c r="BS120" s="498"/>
      <c r="BT120" s="498"/>
      <c r="BU120" s="498"/>
      <c r="BV120" s="498"/>
      <c r="BW120" s="498"/>
      <c r="BX120" s="498"/>
      <c r="BY120" s="498"/>
      <c r="BZ120" s="420"/>
    </row>
    <row r="121" spans="1:87" ht="17.25" customHeight="1">
      <c r="A121" s="5">
        <v>6</v>
      </c>
      <c r="B121" s="32"/>
      <c r="C121" s="498"/>
      <c r="D121" s="498"/>
      <c r="E121" s="498"/>
      <c r="F121" s="498"/>
      <c r="G121" s="498"/>
      <c r="H121" s="498"/>
      <c r="I121" s="174" t="s">
        <v>209</v>
      </c>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c r="AQ121" s="173"/>
      <c r="AR121" s="173"/>
      <c r="AS121" s="173"/>
      <c r="AT121" s="173"/>
      <c r="AU121" s="173"/>
      <c r="AV121" s="173"/>
      <c r="AW121" s="173"/>
      <c r="AX121" s="173"/>
      <c r="AY121" s="173"/>
      <c r="AZ121" s="173"/>
      <c r="BA121" s="173"/>
      <c r="BB121" s="173"/>
      <c r="BC121" s="173"/>
      <c r="BD121" s="173"/>
      <c r="BE121" s="173"/>
      <c r="BF121" s="173"/>
      <c r="BG121" s="173"/>
      <c r="BH121" s="173"/>
      <c r="BI121" s="173"/>
      <c r="BJ121" s="173"/>
      <c r="BK121" s="173"/>
      <c r="BL121" s="173"/>
      <c r="BM121" s="173"/>
      <c r="BN121" s="173"/>
      <c r="BO121" s="173"/>
      <c r="BP121" s="173"/>
      <c r="BQ121" s="173"/>
      <c r="BR121" s="173"/>
      <c r="BS121" s="173"/>
      <c r="BT121" s="173"/>
      <c r="BU121" s="173"/>
      <c r="BV121" s="173"/>
      <c r="BW121" s="173"/>
      <c r="BX121" s="173"/>
      <c r="BY121" s="173"/>
      <c r="BZ121" s="420"/>
    </row>
    <row r="122" spans="1:87" ht="17.25" customHeight="1">
      <c r="B122" s="32"/>
      <c r="C122" s="498"/>
      <c r="D122" s="498"/>
      <c r="E122" s="498"/>
      <c r="F122" s="498"/>
      <c r="G122" s="498"/>
      <c r="H122" s="498"/>
      <c r="I122" s="24"/>
      <c r="J122" s="24"/>
      <c r="K122" s="605" t="s">
        <v>161</v>
      </c>
      <c r="L122" s="605"/>
      <c r="M122" s="605"/>
      <c r="N122" s="605"/>
      <c r="O122" s="605"/>
      <c r="P122" s="605"/>
      <c r="Q122" s="605"/>
      <c r="R122" s="605"/>
      <c r="S122" s="605"/>
      <c r="T122" s="605"/>
      <c r="U122" s="605"/>
      <c r="V122" s="605"/>
      <c r="W122" s="605"/>
      <c r="X122" s="605"/>
      <c r="Y122" s="824"/>
      <c r="Z122" s="824"/>
      <c r="AA122" s="824"/>
      <c r="AB122" s="824"/>
      <c r="AC122" s="824"/>
      <c r="AD122" s="824"/>
      <c r="AE122" s="825" t="s">
        <v>162</v>
      </c>
      <c r="AF122" s="825"/>
      <c r="AG122" s="825"/>
      <c r="AH122" s="173"/>
      <c r="AI122" s="173"/>
      <c r="AJ122" s="173"/>
      <c r="AK122" s="173"/>
      <c r="AL122" s="173"/>
      <c r="AM122" s="173"/>
      <c r="AN122" s="173"/>
      <c r="AO122" s="173"/>
      <c r="AP122" s="173"/>
      <c r="AQ122" s="173"/>
      <c r="AR122" s="173"/>
      <c r="AS122" s="173"/>
      <c r="AT122" s="173"/>
      <c r="AU122" s="173"/>
      <c r="AV122" s="173"/>
      <c r="AW122" s="173"/>
      <c r="AX122" s="173"/>
      <c r="AY122" s="173"/>
      <c r="AZ122" s="173"/>
      <c r="BA122" s="173"/>
      <c r="BB122" s="173"/>
      <c r="BC122" s="173"/>
      <c r="BD122" s="173"/>
      <c r="BE122" s="173"/>
      <c r="BF122" s="173"/>
      <c r="BG122" s="173"/>
      <c r="BH122" s="173"/>
      <c r="BI122" s="173"/>
      <c r="BJ122" s="173"/>
      <c r="BK122" s="173"/>
      <c r="BL122" s="173"/>
      <c r="BM122" s="173"/>
      <c r="BN122" s="173"/>
      <c r="BO122" s="173"/>
      <c r="BP122" s="173"/>
      <c r="BQ122" s="173"/>
      <c r="BR122" s="173"/>
      <c r="BS122" s="173"/>
      <c r="BT122" s="173"/>
      <c r="BU122" s="173"/>
      <c r="BV122" s="173"/>
      <c r="BW122" s="173"/>
      <c r="BX122" s="173"/>
      <c r="BY122" s="173"/>
      <c r="BZ122" s="420"/>
    </row>
    <row r="123" spans="1:87" ht="17.25" customHeight="1">
      <c r="B123" s="32"/>
      <c r="C123" s="498"/>
      <c r="D123" s="498"/>
      <c r="E123" s="498"/>
      <c r="F123" s="498"/>
      <c r="G123" s="498"/>
      <c r="H123" s="498"/>
      <c r="I123" s="24"/>
      <c r="J123" s="173"/>
      <c r="K123" s="174" t="s">
        <v>160</v>
      </c>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c r="AQ123" s="173"/>
      <c r="AR123" s="173"/>
      <c r="AS123" s="173"/>
      <c r="AT123" s="173"/>
      <c r="AU123" s="173"/>
      <c r="AV123" s="173"/>
      <c r="AW123" s="173"/>
      <c r="AX123" s="173"/>
      <c r="AY123" s="173"/>
      <c r="AZ123" s="173"/>
      <c r="BA123" s="173"/>
      <c r="BB123" s="173"/>
      <c r="BC123" s="173"/>
      <c r="BD123" s="173"/>
      <c r="BE123" s="173"/>
      <c r="BF123" s="173"/>
      <c r="BG123" s="173"/>
      <c r="BH123" s="173"/>
      <c r="BI123" s="173"/>
      <c r="BJ123" s="173"/>
      <c r="BK123" s="173"/>
      <c r="BL123" s="173"/>
      <c r="BM123" s="173"/>
      <c r="BN123" s="173"/>
      <c r="BO123" s="173"/>
      <c r="BP123" s="173"/>
      <c r="BQ123" s="173"/>
      <c r="BR123" s="173"/>
      <c r="BS123" s="173"/>
      <c r="BT123" s="173"/>
      <c r="BU123" s="173"/>
      <c r="BV123" s="173"/>
      <c r="BW123" s="173"/>
      <c r="BX123" s="173"/>
      <c r="BY123" s="173"/>
      <c r="BZ123" s="420"/>
    </row>
    <row r="124" spans="1:87" ht="17.25" customHeight="1">
      <c r="B124" s="32"/>
      <c r="C124" s="498"/>
      <c r="D124" s="498"/>
      <c r="E124" s="498"/>
      <c r="F124" s="498"/>
      <c r="G124" s="498"/>
      <c r="H124" s="498"/>
      <c r="I124" s="173"/>
      <c r="J124" s="173"/>
      <c r="K124" s="173"/>
      <c r="L124" s="601"/>
      <c r="M124" s="602"/>
      <c r="N124" s="602"/>
      <c r="O124" s="602"/>
      <c r="P124" s="602"/>
      <c r="Q124" s="602"/>
      <c r="R124" s="602"/>
      <c r="S124" s="602"/>
      <c r="T124" s="602"/>
      <c r="U124" s="602"/>
      <c r="V124" s="602"/>
      <c r="W124" s="602"/>
      <c r="X124" s="602"/>
      <c r="Y124" s="602"/>
      <c r="Z124" s="602"/>
      <c r="AA124" s="602"/>
      <c r="AB124" s="602"/>
      <c r="AC124" s="602"/>
      <c r="AD124" s="602"/>
      <c r="AE124" s="602"/>
      <c r="AF124" s="602"/>
      <c r="AG124" s="602"/>
      <c r="AH124" s="602"/>
      <c r="AI124" s="602"/>
      <c r="AJ124" s="602"/>
      <c r="AK124" s="602"/>
      <c r="AL124" s="602"/>
      <c r="AM124" s="602"/>
      <c r="AN124" s="602"/>
      <c r="AO124" s="602"/>
      <c r="AP124" s="602"/>
      <c r="AQ124" s="602"/>
      <c r="AR124" s="602"/>
      <c r="AS124" s="602"/>
      <c r="AT124" s="602"/>
      <c r="AU124" s="602"/>
      <c r="AV124" s="602"/>
      <c r="AW124" s="602"/>
      <c r="AX124" s="602"/>
      <c r="AY124" s="602"/>
      <c r="AZ124" s="602"/>
      <c r="BA124" s="602"/>
      <c r="BB124" s="602"/>
      <c r="BC124" s="602"/>
      <c r="BD124" s="602"/>
      <c r="BE124" s="602"/>
      <c r="BF124" s="602"/>
      <c r="BG124" s="602"/>
      <c r="BH124" s="602"/>
      <c r="BI124" s="602"/>
      <c r="BJ124" s="602"/>
      <c r="BK124" s="602"/>
      <c r="BL124" s="602"/>
      <c r="BM124" s="602"/>
      <c r="BN124" s="602"/>
      <c r="BO124" s="602"/>
      <c r="BP124" s="602"/>
      <c r="BQ124" s="602"/>
      <c r="BR124" s="602"/>
      <c r="BS124" s="602"/>
      <c r="BT124" s="602"/>
      <c r="BU124" s="602"/>
      <c r="BV124" s="602"/>
      <c r="BW124" s="602"/>
      <c r="BX124" s="602"/>
      <c r="BY124" s="603"/>
      <c r="BZ124" s="420"/>
      <c r="CB124" s="16"/>
      <c r="CC124" s="16"/>
      <c r="CD124" s="16"/>
      <c r="CE124" s="16"/>
      <c r="CF124" s="16"/>
      <c r="CG124" s="16"/>
      <c r="CH124" s="16"/>
    </row>
    <row r="125" spans="1:87" ht="17.25" customHeight="1">
      <c r="B125" s="32"/>
      <c r="C125" s="498"/>
      <c r="D125" s="498"/>
      <c r="E125" s="498"/>
      <c r="F125" s="498"/>
      <c r="G125" s="498"/>
      <c r="H125" s="498"/>
      <c r="I125" s="173"/>
      <c r="J125" s="173"/>
      <c r="K125" s="173"/>
      <c r="L125" s="604"/>
      <c r="M125" s="605"/>
      <c r="N125" s="605"/>
      <c r="O125" s="605"/>
      <c r="P125" s="605"/>
      <c r="Q125" s="605"/>
      <c r="R125" s="605"/>
      <c r="S125" s="605"/>
      <c r="T125" s="605"/>
      <c r="U125" s="605"/>
      <c r="V125" s="605"/>
      <c r="W125" s="605"/>
      <c r="X125" s="605"/>
      <c r="Y125" s="605"/>
      <c r="Z125" s="605"/>
      <c r="AA125" s="605"/>
      <c r="AB125" s="605"/>
      <c r="AC125" s="605"/>
      <c r="AD125" s="605"/>
      <c r="AE125" s="605"/>
      <c r="AF125" s="605"/>
      <c r="AG125" s="605"/>
      <c r="AH125" s="605"/>
      <c r="AI125" s="605"/>
      <c r="AJ125" s="605"/>
      <c r="AK125" s="605"/>
      <c r="AL125" s="605"/>
      <c r="AM125" s="605"/>
      <c r="AN125" s="605"/>
      <c r="AO125" s="605"/>
      <c r="AP125" s="605"/>
      <c r="AQ125" s="605"/>
      <c r="AR125" s="605"/>
      <c r="AS125" s="605"/>
      <c r="AT125" s="605"/>
      <c r="AU125" s="605"/>
      <c r="AV125" s="605"/>
      <c r="AW125" s="605"/>
      <c r="AX125" s="605"/>
      <c r="AY125" s="605"/>
      <c r="AZ125" s="605"/>
      <c r="BA125" s="605"/>
      <c r="BB125" s="605"/>
      <c r="BC125" s="605"/>
      <c r="BD125" s="605"/>
      <c r="BE125" s="605"/>
      <c r="BF125" s="605"/>
      <c r="BG125" s="605"/>
      <c r="BH125" s="605"/>
      <c r="BI125" s="605"/>
      <c r="BJ125" s="605"/>
      <c r="BK125" s="605"/>
      <c r="BL125" s="605"/>
      <c r="BM125" s="605"/>
      <c r="BN125" s="605"/>
      <c r="BO125" s="605"/>
      <c r="BP125" s="605"/>
      <c r="BQ125" s="605"/>
      <c r="BR125" s="605"/>
      <c r="BS125" s="605"/>
      <c r="BT125" s="605"/>
      <c r="BU125" s="605"/>
      <c r="BV125" s="605"/>
      <c r="BW125" s="605"/>
      <c r="BX125" s="605"/>
      <c r="BY125" s="606"/>
      <c r="BZ125" s="420"/>
      <c r="CB125" s="16"/>
      <c r="CC125" s="16"/>
      <c r="CD125" s="16"/>
      <c r="CE125" s="16"/>
      <c r="CF125" s="16"/>
      <c r="CG125" s="16"/>
      <c r="CH125" s="16"/>
    </row>
    <row r="126" spans="1:87" ht="17.25" customHeight="1">
      <c r="B126" s="32"/>
      <c r="C126" s="498"/>
      <c r="D126" s="498"/>
      <c r="E126" s="498"/>
      <c r="F126" s="498"/>
      <c r="G126" s="498"/>
      <c r="H126" s="498"/>
      <c r="I126" s="494"/>
      <c r="J126" s="494"/>
      <c r="K126" s="494"/>
      <c r="L126" s="607"/>
      <c r="M126" s="608"/>
      <c r="N126" s="608"/>
      <c r="O126" s="608"/>
      <c r="P126" s="608"/>
      <c r="Q126" s="608"/>
      <c r="R126" s="608"/>
      <c r="S126" s="608"/>
      <c r="T126" s="608"/>
      <c r="U126" s="608"/>
      <c r="V126" s="608"/>
      <c r="W126" s="608"/>
      <c r="X126" s="608"/>
      <c r="Y126" s="608"/>
      <c r="Z126" s="608"/>
      <c r="AA126" s="608"/>
      <c r="AB126" s="608"/>
      <c r="AC126" s="608"/>
      <c r="AD126" s="608"/>
      <c r="AE126" s="608"/>
      <c r="AF126" s="608"/>
      <c r="AG126" s="608"/>
      <c r="AH126" s="608"/>
      <c r="AI126" s="608"/>
      <c r="AJ126" s="608"/>
      <c r="AK126" s="608"/>
      <c r="AL126" s="608"/>
      <c r="AM126" s="608"/>
      <c r="AN126" s="608"/>
      <c r="AO126" s="608"/>
      <c r="AP126" s="608"/>
      <c r="AQ126" s="608"/>
      <c r="AR126" s="608"/>
      <c r="AS126" s="608"/>
      <c r="AT126" s="608"/>
      <c r="AU126" s="608"/>
      <c r="AV126" s="608"/>
      <c r="AW126" s="608"/>
      <c r="AX126" s="608"/>
      <c r="AY126" s="608"/>
      <c r="AZ126" s="608"/>
      <c r="BA126" s="608"/>
      <c r="BB126" s="608"/>
      <c r="BC126" s="608"/>
      <c r="BD126" s="608"/>
      <c r="BE126" s="608"/>
      <c r="BF126" s="608"/>
      <c r="BG126" s="608"/>
      <c r="BH126" s="608"/>
      <c r="BI126" s="608"/>
      <c r="BJ126" s="608"/>
      <c r="BK126" s="608"/>
      <c r="BL126" s="608"/>
      <c r="BM126" s="608"/>
      <c r="BN126" s="608"/>
      <c r="BO126" s="608"/>
      <c r="BP126" s="608"/>
      <c r="BQ126" s="608"/>
      <c r="BR126" s="608"/>
      <c r="BS126" s="608"/>
      <c r="BT126" s="608"/>
      <c r="BU126" s="608"/>
      <c r="BV126" s="608"/>
      <c r="BW126" s="608"/>
      <c r="BX126" s="608"/>
      <c r="BY126" s="609"/>
      <c r="BZ126" s="420"/>
      <c r="CB126" s="16"/>
      <c r="CC126" s="16"/>
      <c r="CD126" s="16"/>
      <c r="CE126" s="16"/>
      <c r="CF126" s="16"/>
      <c r="CG126" s="16"/>
      <c r="CH126" s="16"/>
    </row>
    <row r="127" spans="1:87" ht="10.5" customHeight="1" thickBot="1">
      <c r="B127" s="36"/>
      <c r="C127" s="221"/>
      <c r="D127" s="221"/>
      <c r="E127" s="221"/>
      <c r="F127" s="221"/>
      <c r="G127" s="221"/>
      <c r="H127" s="221"/>
      <c r="I127" s="221"/>
      <c r="J127" s="221"/>
      <c r="K127" s="221"/>
      <c r="L127" s="460"/>
      <c r="M127" s="460"/>
      <c r="N127" s="460"/>
      <c r="O127" s="460"/>
      <c r="P127" s="460"/>
      <c r="Q127" s="460"/>
      <c r="R127" s="460"/>
      <c r="S127" s="460"/>
      <c r="T127" s="460"/>
      <c r="U127" s="460"/>
      <c r="V127" s="460"/>
      <c r="W127" s="460"/>
      <c r="X127" s="460"/>
      <c r="Y127" s="460"/>
      <c r="Z127" s="460"/>
      <c r="AA127" s="460"/>
      <c r="AB127" s="460"/>
      <c r="AC127" s="460"/>
      <c r="AD127" s="460"/>
      <c r="AE127" s="460"/>
      <c r="AF127" s="460"/>
      <c r="AG127" s="460"/>
      <c r="AH127" s="460"/>
      <c r="AI127" s="460"/>
      <c r="AJ127" s="460"/>
      <c r="AK127" s="460"/>
      <c r="AL127" s="460"/>
      <c r="AM127" s="460"/>
      <c r="AN127" s="460"/>
      <c r="AO127" s="460"/>
      <c r="AP127" s="460"/>
      <c r="AQ127" s="460"/>
      <c r="AR127" s="460"/>
      <c r="AS127" s="460"/>
      <c r="AT127" s="460"/>
      <c r="AU127" s="460"/>
      <c r="AV127" s="460"/>
      <c r="AW127" s="460"/>
      <c r="AX127" s="460"/>
      <c r="AY127" s="460"/>
      <c r="AZ127" s="460"/>
      <c r="BA127" s="460"/>
      <c r="BB127" s="460"/>
      <c r="BC127" s="460"/>
      <c r="BD127" s="460"/>
      <c r="BE127" s="460"/>
      <c r="BF127" s="460"/>
      <c r="BG127" s="460"/>
      <c r="BH127" s="460"/>
      <c r="BI127" s="460"/>
      <c r="BJ127" s="460"/>
      <c r="BK127" s="460"/>
      <c r="BL127" s="460"/>
      <c r="BM127" s="460"/>
      <c r="BN127" s="460"/>
      <c r="BO127" s="460"/>
      <c r="BP127" s="460"/>
      <c r="BQ127" s="460"/>
      <c r="BR127" s="460"/>
      <c r="BS127" s="460"/>
      <c r="BT127" s="460"/>
      <c r="BU127" s="460"/>
      <c r="BV127" s="460"/>
      <c r="BW127" s="460"/>
      <c r="BX127" s="460"/>
      <c r="BY127" s="460"/>
      <c r="BZ127" s="222"/>
      <c r="CB127" s="16"/>
      <c r="CC127" s="16"/>
      <c r="CD127" s="16"/>
      <c r="CE127" s="16"/>
      <c r="CF127" s="16"/>
      <c r="CG127" s="16"/>
      <c r="CH127" s="16"/>
    </row>
    <row r="128" spans="1:87" s="8" customFormat="1" ht="18" customHeight="1" thickBot="1">
      <c r="A128" s="7"/>
      <c r="B128" s="598" t="s">
        <v>278</v>
      </c>
      <c r="C128" s="599"/>
      <c r="D128" s="599"/>
      <c r="E128" s="599"/>
      <c r="F128" s="599"/>
      <c r="G128" s="599"/>
      <c r="H128" s="599"/>
      <c r="I128" s="599"/>
      <c r="J128" s="599"/>
      <c r="K128" s="599"/>
      <c r="L128" s="599"/>
      <c r="M128" s="599"/>
      <c r="N128" s="599"/>
      <c r="O128" s="599"/>
      <c r="P128" s="599"/>
      <c r="Q128" s="599"/>
      <c r="R128" s="599"/>
      <c r="S128" s="599"/>
      <c r="T128" s="599"/>
      <c r="U128" s="599"/>
      <c r="V128" s="599"/>
      <c r="W128" s="599"/>
      <c r="X128" s="599"/>
      <c r="Y128" s="599"/>
      <c r="Z128" s="599"/>
      <c r="AA128" s="599"/>
      <c r="AB128" s="599"/>
      <c r="AC128" s="599"/>
      <c r="AD128" s="599"/>
      <c r="AE128" s="599"/>
      <c r="AF128" s="599"/>
      <c r="AG128" s="599"/>
      <c r="AH128" s="599"/>
      <c r="AI128" s="599"/>
      <c r="AJ128" s="599"/>
      <c r="AK128" s="599"/>
      <c r="AL128" s="599"/>
      <c r="AM128" s="599"/>
      <c r="AN128" s="599"/>
      <c r="AO128" s="599"/>
      <c r="AP128" s="599"/>
      <c r="AQ128" s="599"/>
      <c r="AR128" s="599"/>
      <c r="AS128" s="599"/>
      <c r="AT128" s="599"/>
      <c r="AU128" s="599"/>
      <c r="AV128" s="599"/>
      <c r="AW128" s="599"/>
      <c r="AX128" s="599"/>
      <c r="AY128" s="599"/>
      <c r="AZ128" s="599"/>
      <c r="BA128" s="599"/>
      <c r="BB128" s="599"/>
      <c r="BC128" s="599"/>
      <c r="BD128" s="599"/>
      <c r="BE128" s="599"/>
      <c r="BF128" s="599"/>
      <c r="BG128" s="599"/>
      <c r="BH128" s="599"/>
      <c r="BI128" s="599"/>
      <c r="BJ128" s="599"/>
      <c r="BK128" s="599"/>
      <c r="BL128" s="599"/>
      <c r="BM128" s="599"/>
      <c r="BN128" s="599"/>
      <c r="BO128" s="599"/>
      <c r="BP128" s="599"/>
      <c r="BQ128" s="599"/>
      <c r="BR128" s="599"/>
      <c r="BS128" s="599"/>
      <c r="BT128" s="599"/>
      <c r="BU128" s="599"/>
      <c r="BV128" s="599"/>
      <c r="BW128" s="599"/>
      <c r="BX128" s="599"/>
      <c r="BY128" s="599"/>
      <c r="BZ128" s="600"/>
      <c r="CB128" s="150"/>
      <c r="CC128" s="150"/>
      <c r="CD128" s="150"/>
      <c r="CE128" s="150"/>
      <c r="CF128" s="150"/>
      <c r="CG128" s="150"/>
      <c r="CH128" s="150"/>
      <c r="CI128" s="150"/>
    </row>
    <row r="129" spans="1:91" s="8" customFormat="1" ht="16.5" customHeight="1">
      <c r="A129" s="7"/>
      <c r="B129" s="127"/>
      <c r="C129" s="128" t="s">
        <v>216</v>
      </c>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c r="AA129" s="128"/>
      <c r="AB129" s="128"/>
      <c r="AC129" s="128"/>
      <c r="AD129" s="128"/>
      <c r="AE129" s="128"/>
      <c r="AF129" s="128"/>
      <c r="AG129" s="128"/>
      <c r="AH129" s="128"/>
      <c r="AI129" s="128"/>
      <c r="AJ129" s="128"/>
      <c r="AK129" s="128"/>
      <c r="AL129" s="128"/>
      <c r="AM129" s="128"/>
      <c r="AN129" s="128"/>
      <c r="AO129" s="128"/>
      <c r="AP129" s="128"/>
      <c r="AQ129" s="128"/>
      <c r="AR129" s="128"/>
      <c r="AS129" s="128"/>
      <c r="AT129" s="128"/>
      <c r="AU129" s="128"/>
      <c r="AV129" s="128"/>
      <c r="AW129" s="128"/>
      <c r="AX129" s="128"/>
      <c r="AY129" s="128"/>
      <c r="AZ129" s="128"/>
      <c r="BA129" s="128"/>
      <c r="BB129" s="128"/>
      <c r="BC129" s="128"/>
      <c r="BD129" s="128"/>
      <c r="BE129" s="128"/>
      <c r="BF129" s="128"/>
      <c r="BG129" s="128"/>
      <c r="BH129" s="128"/>
      <c r="BI129" s="128"/>
      <c r="BJ129" s="128"/>
      <c r="BK129" s="128"/>
      <c r="BL129" s="128"/>
      <c r="BM129" s="128"/>
      <c r="BN129" s="128"/>
      <c r="BO129" s="128"/>
      <c r="BP129" s="128"/>
      <c r="BQ129" s="128"/>
      <c r="BR129" s="128"/>
      <c r="BS129" s="128"/>
      <c r="BT129" s="128"/>
      <c r="BU129" s="128"/>
      <c r="BV129" s="128"/>
      <c r="BW129" s="128"/>
      <c r="BX129" s="128"/>
      <c r="BY129" s="128"/>
      <c r="BZ129" s="129"/>
      <c r="CB129" s="150"/>
      <c r="CC129" s="150"/>
      <c r="CD129" s="150"/>
      <c r="CE129" s="150"/>
      <c r="CF129" s="150"/>
      <c r="CG129" s="150"/>
      <c r="CH129" s="150"/>
      <c r="CI129" s="150"/>
    </row>
    <row r="130" spans="1:91" s="8" customFormat="1" ht="33.75" customHeight="1">
      <c r="A130" s="7"/>
      <c r="B130" s="37"/>
      <c r="C130" s="59"/>
      <c r="D130" s="566" t="s">
        <v>245</v>
      </c>
      <c r="E130" s="567"/>
      <c r="F130" s="567"/>
      <c r="G130" s="567"/>
      <c r="H130" s="567"/>
      <c r="I130" s="567"/>
      <c r="J130" s="567"/>
      <c r="K130" s="567"/>
      <c r="L130" s="567"/>
      <c r="M130" s="567"/>
      <c r="N130" s="567"/>
      <c r="O130" s="567"/>
      <c r="P130" s="567"/>
      <c r="Q130" s="567"/>
      <c r="R130" s="567"/>
      <c r="S130" s="568"/>
      <c r="T130" s="532" t="s">
        <v>268</v>
      </c>
      <c r="U130" s="533"/>
      <c r="V130" s="533"/>
      <c r="W130" s="533"/>
      <c r="X130" s="533"/>
      <c r="Y130" s="533"/>
      <c r="Z130" s="533"/>
      <c r="AA130" s="533"/>
      <c r="AB130" s="533"/>
      <c r="AC130" s="533"/>
      <c r="AD130" s="534"/>
      <c r="AE130" s="547" t="s">
        <v>259</v>
      </c>
      <c r="AF130" s="548"/>
      <c r="AG130" s="548"/>
      <c r="AH130" s="548"/>
      <c r="AI130" s="548"/>
      <c r="AJ130" s="548"/>
      <c r="AK130" s="548"/>
      <c r="AL130" s="548"/>
      <c r="AM130" s="549"/>
      <c r="AN130" s="532" t="s">
        <v>276</v>
      </c>
      <c r="AO130" s="533"/>
      <c r="AP130" s="533"/>
      <c r="AQ130" s="533"/>
      <c r="AR130" s="533"/>
      <c r="AS130" s="533"/>
      <c r="AT130" s="533"/>
      <c r="AU130" s="533"/>
      <c r="AV130" s="533"/>
      <c r="AW130" s="533"/>
      <c r="AX130" s="533"/>
      <c r="AY130" s="533"/>
      <c r="AZ130" s="533"/>
      <c r="BA130" s="533"/>
      <c r="BB130" s="533"/>
      <c r="BC130" s="534"/>
      <c r="BD130" s="554" t="s">
        <v>252</v>
      </c>
      <c r="BE130" s="555"/>
      <c r="BF130" s="555"/>
      <c r="BG130" s="555"/>
      <c r="BH130" s="555"/>
      <c r="BI130" s="555"/>
      <c r="BJ130" s="556"/>
      <c r="BK130" s="532" t="s">
        <v>270</v>
      </c>
      <c r="BL130" s="533"/>
      <c r="BM130" s="533"/>
      <c r="BN130" s="533"/>
      <c r="BO130" s="533"/>
      <c r="BP130" s="533"/>
      <c r="BQ130" s="533"/>
      <c r="BR130" s="533"/>
      <c r="BS130" s="533"/>
      <c r="BT130" s="533"/>
      <c r="BU130" s="533"/>
      <c r="BV130" s="533"/>
      <c r="BW130" s="533"/>
      <c r="BX130" s="534"/>
      <c r="BY130" s="490"/>
      <c r="BZ130" s="491"/>
      <c r="CB130" s="150"/>
      <c r="CC130" s="150"/>
      <c r="CD130" s="150"/>
      <c r="CE130" s="150"/>
      <c r="CF130" s="150"/>
      <c r="CG130" s="150"/>
      <c r="CH130" s="150"/>
      <c r="CI130" s="150"/>
    </row>
    <row r="131" spans="1:91" s="8" customFormat="1" ht="16.5" customHeight="1">
      <c r="A131" s="7"/>
      <c r="B131" s="37"/>
      <c r="C131" s="59"/>
      <c r="D131" s="569" t="s">
        <v>320</v>
      </c>
      <c r="E131" s="570"/>
      <c r="F131" s="570"/>
      <c r="G131" s="570"/>
      <c r="H131" s="570"/>
      <c r="I131" s="570"/>
      <c r="J131" s="570"/>
      <c r="K131" s="570"/>
      <c r="L131" s="570"/>
      <c r="M131" s="570"/>
      <c r="N131" s="570"/>
      <c r="O131" s="570"/>
      <c r="P131" s="570"/>
      <c r="Q131" s="570"/>
      <c r="R131" s="570"/>
      <c r="S131" s="570"/>
      <c r="T131" s="571"/>
      <c r="U131" s="572"/>
      <c r="V131" s="572"/>
      <c r="W131" s="572"/>
      <c r="X131" s="572"/>
      <c r="Y131" s="572"/>
      <c r="Z131" s="572"/>
      <c r="AA131" s="572"/>
      <c r="AB131" s="565" t="s">
        <v>261</v>
      </c>
      <c r="AC131" s="565"/>
      <c r="AD131" s="575"/>
      <c r="AE131" s="576" t="str">
        <f>IF(T131="","",ROUNDDOWN(T131/(BA88*365*24*0.0036)*100,0))</f>
        <v/>
      </c>
      <c r="AF131" s="577"/>
      <c r="AG131" s="577"/>
      <c r="AH131" s="577"/>
      <c r="AI131" s="577"/>
      <c r="AJ131" s="577"/>
      <c r="AK131" s="545" t="s">
        <v>260</v>
      </c>
      <c r="AL131" s="545"/>
      <c r="AM131" s="546"/>
      <c r="AN131" s="550"/>
      <c r="AO131" s="551"/>
      <c r="AP131" s="551"/>
      <c r="AQ131" s="551"/>
      <c r="AR131" s="551"/>
      <c r="AS131" s="551"/>
      <c r="AT131" s="551"/>
      <c r="AU131" s="551"/>
      <c r="AV131" s="551"/>
      <c r="AW131" s="530" t="s">
        <v>108</v>
      </c>
      <c r="AX131" s="530"/>
      <c r="AY131" s="530"/>
      <c r="AZ131" s="530"/>
      <c r="BA131" s="530"/>
      <c r="BB131" s="530"/>
      <c r="BC131" s="531"/>
      <c r="BD131" s="557" t="str">
        <f>IF(BO88="","",BO88)</f>
        <v/>
      </c>
      <c r="BE131" s="558"/>
      <c r="BF131" s="558"/>
      <c r="BG131" s="558"/>
      <c r="BH131" s="558"/>
      <c r="BI131" s="558"/>
      <c r="BJ131" s="559"/>
      <c r="BK131" s="528" t="str">
        <f>IF(OR(AN131="",BD131=""),"",ROUNDDOWN(AN131*BD131,0))</f>
        <v/>
      </c>
      <c r="BL131" s="529"/>
      <c r="BM131" s="529"/>
      <c r="BN131" s="529"/>
      <c r="BO131" s="529"/>
      <c r="BP131" s="529"/>
      <c r="BQ131" s="529"/>
      <c r="BR131" s="529"/>
      <c r="BS131" s="529"/>
      <c r="BT131" s="530" t="s">
        <v>253</v>
      </c>
      <c r="BU131" s="530"/>
      <c r="BV131" s="530"/>
      <c r="BW131" s="530"/>
      <c r="BX131" s="531"/>
      <c r="BY131" s="19"/>
      <c r="BZ131" s="20"/>
      <c r="CB131" s="150"/>
      <c r="CC131" s="150"/>
      <c r="CD131" s="150"/>
      <c r="CE131" s="150"/>
      <c r="CF131" s="150"/>
      <c r="CG131" s="150"/>
      <c r="CH131" s="150"/>
      <c r="CI131" s="150"/>
    </row>
    <row r="132" spans="1:91" s="8" customFormat="1" ht="16.5" customHeight="1">
      <c r="A132" s="7"/>
      <c r="B132" s="37"/>
      <c r="C132" s="59"/>
      <c r="D132" s="569" t="s">
        <v>325</v>
      </c>
      <c r="E132" s="570"/>
      <c r="F132" s="570"/>
      <c r="G132" s="570"/>
      <c r="H132" s="570"/>
      <c r="I132" s="570"/>
      <c r="J132" s="570"/>
      <c r="K132" s="570"/>
      <c r="L132" s="570"/>
      <c r="M132" s="570"/>
      <c r="N132" s="570"/>
      <c r="O132" s="570"/>
      <c r="P132" s="570"/>
      <c r="Q132" s="570"/>
      <c r="R132" s="570"/>
      <c r="S132" s="570"/>
      <c r="T132" s="571"/>
      <c r="U132" s="572"/>
      <c r="V132" s="572"/>
      <c r="W132" s="572"/>
      <c r="X132" s="572"/>
      <c r="Y132" s="572"/>
      <c r="Z132" s="572"/>
      <c r="AA132" s="572"/>
      <c r="AB132" s="565" t="s">
        <v>261</v>
      </c>
      <c r="AC132" s="565"/>
      <c r="AD132" s="575"/>
      <c r="AE132" s="576" t="str">
        <f>IF(T132="","",ROUNDDOWN(T132/(BA89*365*24*0.0036)*100,0))</f>
        <v/>
      </c>
      <c r="AF132" s="577"/>
      <c r="AG132" s="577"/>
      <c r="AH132" s="577"/>
      <c r="AI132" s="577"/>
      <c r="AJ132" s="577"/>
      <c r="AK132" s="578" t="s">
        <v>260</v>
      </c>
      <c r="AL132" s="578"/>
      <c r="AM132" s="579"/>
      <c r="AN132" s="550"/>
      <c r="AO132" s="551"/>
      <c r="AP132" s="551"/>
      <c r="AQ132" s="551"/>
      <c r="AR132" s="551"/>
      <c r="AS132" s="551"/>
      <c r="AT132" s="551"/>
      <c r="AU132" s="551"/>
      <c r="AV132" s="551"/>
      <c r="AW132" s="530" t="s">
        <v>108</v>
      </c>
      <c r="AX132" s="530"/>
      <c r="AY132" s="530"/>
      <c r="AZ132" s="530"/>
      <c r="BA132" s="530"/>
      <c r="BB132" s="530"/>
      <c r="BC132" s="531"/>
      <c r="BD132" s="557" t="str">
        <f>IF(BO89="","",BO89)</f>
        <v/>
      </c>
      <c r="BE132" s="558"/>
      <c r="BF132" s="558"/>
      <c r="BG132" s="558"/>
      <c r="BH132" s="558"/>
      <c r="BI132" s="558"/>
      <c r="BJ132" s="559"/>
      <c r="BK132" s="528" t="str">
        <f>IF(OR(AN132="",BD132=""),"",ROUNDDOWN(AN132*BD132,0))</f>
        <v/>
      </c>
      <c r="BL132" s="529"/>
      <c r="BM132" s="529"/>
      <c r="BN132" s="529"/>
      <c r="BO132" s="529"/>
      <c r="BP132" s="529"/>
      <c r="BQ132" s="529"/>
      <c r="BR132" s="529"/>
      <c r="BS132" s="529"/>
      <c r="BT132" s="530" t="s">
        <v>253</v>
      </c>
      <c r="BU132" s="530"/>
      <c r="BV132" s="530"/>
      <c r="BW132" s="530"/>
      <c r="BX132" s="531"/>
      <c r="BY132" s="19"/>
      <c r="BZ132" s="20"/>
      <c r="CB132" s="150"/>
      <c r="CC132" s="150"/>
      <c r="CD132" s="150"/>
      <c r="CE132" s="150"/>
      <c r="CF132" s="150"/>
      <c r="CG132" s="150"/>
      <c r="CH132" s="150"/>
      <c r="CI132" s="150"/>
    </row>
    <row r="133" spans="1:91" s="8" customFormat="1" ht="16.5" customHeight="1">
      <c r="A133" s="7"/>
      <c r="B133" s="37"/>
      <c r="C133" s="59"/>
      <c r="D133" s="569" t="s">
        <v>326</v>
      </c>
      <c r="E133" s="570"/>
      <c r="F133" s="570"/>
      <c r="G133" s="570"/>
      <c r="H133" s="570"/>
      <c r="I133" s="570"/>
      <c r="J133" s="570"/>
      <c r="K133" s="570"/>
      <c r="L133" s="570"/>
      <c r="M133" s="570"/>
      <c r="N133" s="570"/>
      <c r="O133" s="570"/>
      <c r="P133" s="570"/>
      <c r="Q133" s="570"/>
      <c r="R133" s="570"/>
      <c r="S133" s="570"/>
      <c r="T133" s="571"/>
      <c r="U133" s="572"/>
      <c r="V133" s="572"/>
      <c r="W133" s="572"/>
      <c r="X133" s="572"/>
      <c r="Y133" s="572"/>
      <c r="Z133" s="572"/>
      <c r="AA133" s="572"/>
      <c r="AB133" s="565" t="s">
        <v>261</v>
      </c>
      <c r="AC133" s="565"/>
      <c r="AD133" s="575"/>
      <c r="AE133" s="576" t="str">
        <f>IF(T133="","",ROUNDDOWN(T133/(BA90*365*24*0.0036)*100,0))</f>
        <v/>
      </c>
      <c r="AF133" s="577"/>
      <c r="AG133" s="577"/>
      <c r="AH133" s="577"/>
      <c r="AI133" s="577"/>
      <c r="AJ133" s="577"/>
      <c r="AK133" s="545" t="s">
        <v>260</v>
      </c>
      <c r="AL133" s="545"/>
      <c r="AM133" s="546"/>
      <c r="AN133" s="550"/>
      <c r="AO133" s="551"/>
      <c r="AP133" s="551"/>
      <c r="AQ133" s="551"/>
      <c r="AR133" s="551"/>
      <c r="AS133" s="551"/>
      <c r="AT133" s="551"/>
      <c r="AU133" s="551"/>
      <c r="AV133" s="551"/>
      <c r="AW133" s="530" t="s">
        <v>108</v>
      </c>
      <c r="AX133" s="530"/>
      <c r="AY133" s="530"/>
      <c r="AZ133" s="530"/>
      <c r="BA133" s="530"/>
      <c r="BB133" s="530"/>
      <c r="BC133" s="531"/>
      <c r="BD133" s="557" t="str">
        <f>IF(BO90="","",BO90)</f>
        <v/>
      </c>
      <c r="BE133" s="558"/>
      <c r="BF133" s="558"/>
      <c r="BG133" s="558"/>
      <c r="BH133" s="558"/>
      <c r="BI133" s="558"/>
      <c r="BJ133" s="559"/>
      <c r="BK133" s="528" t="str">
        <f>IF(OR(AN133="",BD133=""),"",ROUNDDOWN(AN133*BD133,0))</f>
        <v/>
      </c>
      <c r="BL133" s="529"/>
      <c r="BM133" s="529"/>
      <c r="BN133" s="529"/>
      <c r="BO133" s="529"/>
      <c r="BP133" s="529"/>
      <c r="BQ133" s="529"/>
      <c r="BR133" s="529"/>
      <c r="BS133" s="529"/>
      <c r="BT133" s="530" t="s">
        <v>253</v>
      </c>
      <c r="BU133" s="530"/>
      <c r="BV133" s="530"/>
      <c r="BW133" s="530"/>
      <c r="BX133" s="531"/>
      <c r="BY133" s="19"/>
      <c r="BZ133" s="20"/>
      <c r="CB133" s="150"/>
      <c r="CC133" s="150"/>
      <c r="CD133" s="150"/>
      <c r="CE133" s="150"/>
      <c r="CF133" s="150"/>
      <c r="CG133" s="150"/>
      <c r="CH133" s="150"/>
      <c r="CI133" s="150"/>
    </row>
    <row r="134" spans="1:91" s="8" customFormat="1" ht="16.5" customHeight="1">
      <c r="A134" s="7"/>
      <c r="B134" s="37"/>
      <c r="C134" s="59"/>
      <c r="D134" s="569" t="s">
        <v>246</v>
      </c>
      <c r="E134" s="570"/>
      <c r="F134" s="570"/>
      <c r="G134" s="570"/>
      <c r="H134" s="570"/>
      <c r="I134" s="570"/>
      <c r="J134" s="570"/>
      <c r="K134" s="570"/>
      <c r="L134" s="570"/>
      <c r="M134" s="570"/>
      <c r="N134" s="570"/>
      <c r="O134" s="570"/>
      <c r="P134" s="570"/>
      <c r="Q134" s="570"/>
      <c r="R134" s="570"/>
      <c r="S134" s="570"/>
      <c r="T134" s="573">
        <f>SUM(T131:AA133)</f>
        <v>0</v>
      </c>
      <c r="U134" s="574"/>
      <c r="V134" s="574"/>
      <c r="W134" s="574"/>
      <c r="X134" s="574"/>
      <c r="Y134" s="574"/>
      <c r="Z134" s="574"/>
      <c r="AA134" s="574"/>
      <c r="AB134" s="565" t="s">
        <v>261</v>
      </c>
      <c r="AC134" s="565"/>
      <c r="AD134" s="575"/>
      <c r="AE134" s="580" t="s">
        <v>77</v>
      </c>
      <c r="AF134" s="581"/>
      <c r="AG134" s="581"/>
      <c r="AH134" s="581"/>
      <c r="AI134" s="581"/>
      <c r="AJ134" s="581"/>
      <c r="AK134" s="581"/>
      <c r="AL134" s="581"/>
      <c r="AM134" s="582"/>
      <c r="AN134" s="552">
        <f>SUM(AN131:AV133)</f>
        <v>0</v>
      </c>
      <c r="AO134" s="553"/>
      <c r="AP134" s="553"/>
      <c r="AQ134" s="553"/>
      <c r="AR134" s="553"/>
      <c r="AS134" s="553"/>
      <c r="AT134" s="553"/>
      <c r="AU134" s="553"/>
      <c r="AV134" s="553"/>
      <c r="AW134" s="530" t="s">
        <v>108</v>
      </c>
      <c r="AX134" s="530"/>
      <c r="AY134" s="530"/>
      <c r="AZ134" s="530"/>
      <c r="BA134" s="530"/>
      <c r="BB134" s="530"/>
      <c r="BC134" s="531"/>
      <c r="BD134" s="557" t="s">
        <v>77</v>
      </c>
      <c r="BE134" s="558"/>
      <c r="BF134" s="558"/>
      <c r="BG134" s="558"/>
      <c r="BH134" s="558"/>
      <c r="BI134" s="558"/>
      <c r="BJ134" s="559"/>
      <c r="BK134" s="528">
        <f>SUM(BK131:BS133)</f>
        <v>0</v>
      </c>
      <c r="BL134" s="529"/>
      <c r="BM134" s="529"/>
      <c r="BN134" s="529"/>
      <c r="BO134" s="529"/>
      <c r="BP134" s="529"/>
      <c r="BQ134" s="529"/>
      <c r="BR134" s="529"/>
      <c r="BS134" s="529"/>
      <c r="BT134" s="530" t="s">
        <v>253</v>
      </c>
      <c r="BU134" s="530"/>
      <c r="BV134" s="530"/>
      <c r="BW134" s="530"/>
      <c r="BX134" s="531"/>
      <c r="BY134" s="19"/>
      <c r="BZ134" s="20"/>
      <c r="CB134" s="150"/>
      <c r="CC134" s="150"/>
      <c r="CD134" s="150"/>
      <c r="CE134" s="150"/>
      <c r="CF134" s="150"/>
      <c r="CG134" s="150"/>
      <c r="CH134" s="150"/>
      <c r="CI134" s="150"/>
    </row>
    <row r="135" spans="1:91" s="8" customFormat="1" ht="12" customHeight="1">
      <c r="A135" s="7"/>
      <c r="B135" s="37"/>
      <c r="C135" s="59"/>
      <c r="D135" s="59"/>
      <c r="E135" s="499"/>
      <c r="F135" s="499"/>
      <c r="G135" s="499"/>
      <c r="H135" s="499"/>
      <c r="I135" s="499"/>
      <c r="J135" s="499"/>
      <c r="K135" s="499"/>
      <c r="L135" s="499"/>
      <c r="M135" s="499"/>
      <c r="N135" s="499"/>
      <c r="O135" s="499"/>
      <c r="P135" s="499"/>
      <c r="Q135" s="499"/>
      <c r="R135" s="499"/>
      <c r="S135" s="499"/>
      <c r="T135" s="448"/>
      <c r="U135" s="448"/>
      <c r="V135" s="448"/>
      <c r="W135" s="448"/>
      <c r="X135" s="448"/>
      <c r="Y135" s="448"/>
      <c r="Z135" s="448"/>
      <c r="AA135" s="448"/>
      <c r="AB135" s="448"/>
      <c r="AC135" s="59"/>
      <c r="AD135" s="59"/>
      <c r="AE135" s="59"/>
      <c r="AF135" s="59"/>
      <c r="AG135" s="59"/>
      <c r="AH135" s="59"/>
      <c r="AI135" s="59"/>
      <c r="AJ135" s="449"/>
      <c r="AK135" s="171"/>
      <c r="AL135" s="59"/>
      <c r="AM135" s="59"/>
      <c r="AN135" s="59"/>
      <c r="AO135" s="59"/>
      <c r="AP135" s="59"/>
      <c r="AQ135" s="59"/>
      <c r="AR135" s="59"/>
      <c r="AS135" s="59"/>
      <c r="AT135" s="59"/>
      <c r="AU135" s="59"/>
      <c r="AV135" s="59"/>
      <c r="AW135" s="59"/>
      <c r="AX135" s="59"/>
      <c r="AY135" s="59"/>
      <c r="AZ135" s="59"/>
      <c r="BA135" s="59"/>
      <c r="BB135" s="59"/>
      <c r="BC135" s="59"/>
      <c r="BD135" s="59"/>
      <c r="BE135" s="59"/>
      <c r="BF135" s="59"/>
      <c r="BG135" s="59"/>
      <c r="BH135" s="59"/>
      <c r="BI135" s="59"/>
      <c r="BJ135" s="59"/>
      <c r="BK135" s="59"/>
      <c r="BL135" s="59"/>
      <c r="BM135" s="59"/>
      <c r="BN135" s="59"/>
      <c r="BO135" s="59"/>
      <c r="BP135" s="59"/>
      <c r="BQ135" s="59"/>
      <c r="BR135" s="59"/>
      <c r="BS135" s="59"/>
      <c r="BT135" s="59"/>
      <c r="BU135" s="59"/>
      <c r="BV135" s="59"/>
      <c r="BW135" s="59"/>
      <c r="BX135" s="59"/>
      <c r="BY135" s="59"/>
      <c r="BZ135" s="38"/>
      <c r="CB135" s="150"/>
      <c r="CC135" s="150"/>
      <c r="CD135" s="150"/>
      <c r="CE135" s="150"/>
      <c r="CF135" s="150"/>
      <c r="CG135" s="150"/>
      <c r="CH135" s="150"/>
      <c r="CI135" s="150"/>
    </row>
    <row r="136" spans="1:91" s="8" customFormat="1" ht="17.25" customHeight="1">
      <c r="A136" s="7"/>
      <c r="B136" s="37"/>
      <c r="C136" s="59" t="s">
        <v>327</v>
      </c>
      <c r="D136" s="59"/>
      <c r="E136" s="59"/>
      <c r="F136" s="59"/>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457"/>
      <c r="AQ136" s="457"/>
      <c r="AR136" s="457"/>
      <c r="AS136" s="457"/>
      <c r="AT136" s="457"/>
      <c r="AU136" s="169"/>
      <c r="AV136" s="169"/>
      <c r="AW136" s="169"/>
      <c r="AX136" s="169"/>
      <c r="AY136" s="169"/>
      <c r="AZ136" s="169"/>
      <c r="BA136" s="511"/>
      <c r="BB136" s="511"/>
      <c r="BC136" s="511"/>
      <c r="BD136" s="511"/>
      <c r="BE136" s="511"/>
      <c r="BF136" s="511"/>
      <c r="BG136" s="511"/>
      <c r="BH136" s="511"/>
      <c r="BI136" s="511"/>
      <c r="BJ136" s="511"/>
      <c r="BK136" s="511"/>
      <c r="BL136" s="511"/>
      <c r="BM136" s="511"/>
      <c r="BN136" s="511"/>
      <c r="BO136" s="511"/>
      <c r="BP136" s="511"/>
      <c r="BQ136" s="511"/>
      <c r="BR136" s="511"/>
      <c r="BS136" s="511"/>
      <c r="BT136" s="169"/>
      <c r="BU136" s="169"/>
      <c r="BV136" s="169"/>
      <c r="BW136" s="169"/>
      <c r="BX136" s="169"/>
      <c r="BY136" s="169"/>
      <c r="BZ136" s="427"/>
      <c r="CE136" s="428"/>
      <c r="CF136" s="428"/>
      <c r="CG136" s="428"/>
      <c r="CH136" s="428"/>
      <c r="CI136" s="428"/>
    </row>
    <row r="137" spans="1:91" s="8" customFormat="1" ht="17.25" customHeight="1">
      <c r="A137" s="7"/>
      <c r="B137" s="37"/>
      <c r="C137" s="59"/>
      <c r="D137" s="562" t="s">
        <v>269</v>
      </c>
      <c r="E137" s="562"/>
      <c r="F137" s="562"/>
      <c r="G137" s="562"/>
      <c r="H137" s="562"/>
      <c r="I137" s="562"/>
      <c r="J137" s="562"/>
      <c r="K137" s="562"/>
      <c r="L137" s="562"/>
      <c r="M137" s="562"/>
      <c r="N137" s="562"/>
      <c r="O137" s="562"/>
      <c r="P137" s="562"/>
      <c r="Q137" s="562"/>
      <c r="R137" s="562"/>
      <c r="S137" s="562"/>
      <c r="T137" s="562"/>
      <c r="U137" s="562"/>
      <c r="V137" s="562"/>
      <c r="W137" s="562"/>
      <c r="X137" s="562"/>
      <c r="Y137" s="562"/>
      <c r="Z137" s="562"/>
      <c r="AA137" s="562"/>
      <c r="AB137" s="562"/>
      <c r="AC137" s="562"/>
      <c r="AD137" s="562"/>
      <c r="AE137" s="611" t="str">
        <f>IF(T134=0,"",T134)</f>
        <v/>
      </c>
      <c r="AF137" s="612"/>
      <c r="AG137" s="612"/>
      <c r="AH137" s="612"/>
      <c r="AI137" s="612"/>
      <c r="AJ137" s="612"/>
      <c r="AK137" s="612"/>
      <c r="AL137" s="612"/>
      <c r="AM137" s="612"/>
      <c r="AN137" s="612"/>
      <c r="AO137" s="612"/>
      <c r="AP137" s="565" t="s">
        <v>261</v>
      </c>
      <c r="AQ137" s="565"/>
      <c r="AR137" s="565"/>
      <c r="AS137" s="485"/>
      <c r="AT137" s="447"/>
      <c r="AU137" s="169"/>
      <c r="AV137" s="169"/>
      <c r="AW137" s="169"/>
      <c r="AX137" s="169"/>
      <c r="AY137" s="169"/>
      <c r="AZ137" s="169"/>
      <c r="BA137" s="492"/>
      <c r="BB137" s="492"/>
      <c r="BC137" s="492"/>
      <c r="BD137" s="492"/>
      <c r="BE137" s="492"/>
      <c r="BF137" s="492"/>
      <c r="BG137" s="492"/>
      <c r="BH137" s="492"/>
      <c r="BI137" s="492"/>
      <c r="BJ137" s="492"/>
      <c r="BK137" s="492"/>
      <c r="BL137" s="19"/>
      <c r="BM137" s="19"/>
      <c r="BN137" s="19"/>
      <c r="BO137" s="19"/>
      <c r="BP137" s="19"/>
      <c r="BQ137" s="19"/>
      <c r="BR137" s="19"/>
      <c r="BS137" s="19"/>
      <c r="BT137" s="169"/>
      <c r="BU137" s="169"/>
      <c r="BV137" s="169"/>
      <c r="BW137" s="169"/>
      <c r="BX137" s="169"/>
      <c r="BY137" s="169"/>
      <c r="BZ137" s="427"/>
      <c r="CF137" s="428"/>
      <c r="CG137" s="428"/>
      <c r="CH137" s="428"/>
      <c r="CI137" s="428"/>
    </row>
    <row r="138" spans="1:91" s="8" customFormat="1" ht="17.25" customHeight="1">
      <c r="A138" s="7"/>
      <c r="B138" s="37"/>
      <c r="C138" s="59"/>
      <c r="D138" s="562" t="s">
        <v>271</v>
      </c>
      <c r="E138" s="562"/>
      <c r="F138" s="562"/>
      <c r="G138" s="562"/>
      <c r="H138" s="562"/>
      <c r="I138" s="562"/>
      <c r="J138" s="562"/>
      <c r="K138" s="562"/>
      <c r="L138" s="562"/>
      <c r="M138" s="562"/>
      <c r="N138" s="562"/>
      <c r="O138" s="562"/>
      <c r="P138" s="562"/>
      <c r="Q138" s="562"/>
      <c r="R138" s="562"/>
      <c r="S138" s="562"/>
      <c r="T138" s="562"/>
      <c r="U138" s="562"/>
      <c r="V138" s="562"/>
      <c r="W138" s="562"/>
      <c r="X138" s="562"/>
      <c r="Y138" s="562"/>
      <c r="Z138" s="562"/>
      <c r="AA138" s="562"/>
      <c r="AB138" s="562"/>
      <c r="AC138" s="562"/>
      <c r="AD138" s="562"/>
      <c r="AE138" s="563"/>
      <c r="AF138" s="564"/>
      <c r="AG138" s="564"/>
      <c r="AH138" s="564"/>
      <c r="AI138" s="564"/>
      <c r="AJ138" s="564"/>
      <c r="AK138" s="564"/>
      <c r="AL138" s="564"/>
      <c r="AM138" s="564"/>
      <c r="AN138" s="564"/>
      <c r="AO138" s="564"/>
      <c r="AP138" s="565" t="s">
        <v>261</v>
      </c>
      <c r="AQ138" s="565"/>
      <c r="AR138" s="565"/>
      <c r="AS138" s="485"/>
      <c r="AT138" s="447"/>
      <c r="AU138" s="169"/>
      <c r="AV138" s="169"/>
      <c r="AW138" s="169"/>
      <c r="AX138" s="169"/>
      <c r="AY138" s="169"/>
      <c r="AZ138" s="169"/>
      <c r="BA138" s="492"/>
      <c r="BB138" s="492"/>
      <c r="BC138" s="492"/>
      <c r="BD138" s="492"/>
      <c r="BE138" s="492"/>
      <c r="BF138" s="492"/>
      <c r="BG138" s="492"/>
      <c r="BH138" s="492"/>
      <c r="BI138" s="492"/>
      <c r="BJ138" s="492"/>
      <c r="BK138" s="492"/>
      <c r="BL138" s="19"/>
      <c r="BM138" s="19"/>
      <c r="BN138" s="19"/>
      <c r="BO138" s="19"/>
      <c r="BP138" s="19"/>
      <c r="BQ138" s="19"/>
      <c r="BR138" s="19"/>
      <c r="BS138" s="19"/>
      <c r="BT138" s="169"/>
      <c r="BU138" s="169"/>
      <c r="BV138" s="169"/>
      <c r="BW138" s="169"/>
      <c r="BX138" s="169"/>
      <c r="BY138" s="169"/>
      <c r="BZ138" s="427"/>
      <c r="CF138" s="428"/>
      <c r="CG138" s="428"/>
      <c r="CH138" s="428"/>
      <c r="CI138" s="428"/>
    </row>
    <row r="139" spans="1:91" s="8" customFormat="1" ht="17.25" customHeight="1">
      <c r="A139" s="7"/>
      <c r="B139" s="37"/>
      <c r="C139" s="59"/>
      <c r="D139" s="562" t="s">
        <v>272</v>
      </c>
      <c r="E139" s="562"/>
      <c r="F139" s="562"/>
      <c r="G139" s="562"/>
      <c r="H139" s="562"/>
      <c r="I139" s="562"/>
      <c r="J139" s="562"/>
      <c r="K139" s="562"/>
      <c r="L139" s="562"/>
      <c r="M139" s="562"/>
      <c r="N139" s="562"/>
      <c r="O139" s="562"/>
      <c r="P139" s="562"/>
      <c r="Q139" s="562"/>
      <c r="R139" s="562"/>
      <c r="S139" s="562"/>
      <c r="T139" s="562"/>
      <c r="U139" s="562"/>
      <c r="V139" s="562"/>
      <c r="W139" s="562"/>
      <c r="X139" s="562"/>
      <c r="Y139" s="562"/>
      <c r="Z139" s="562"/>
      <c r="AA139" s="562"/>
      <c r="AB139" s="562"/>
      <c r="AC139" s="562"/>
      <c r="AD139" s="562"/>
      <c r="AE139" s="560" t="str">
        <f>IF(OR(AE137="",AE138=""),"",ROUNDDOWN(AE138/AE137*100,2))</f>
        <v/>
      </c>
      <c r="AF139" s="561"/>
      <c r="AG139" s="561"/>
      <c r="AH139" s="561"/>
      <c r="AI139" s="561"/>
      <c r="AJ139" s="561"/>
      <c r="AK139" s="561"/>
      <c r="AL139" s="561"/>
      <c r="AM139" s="561"/>
      <c r="AN139" s="561"/>
      <c r="AO139" s="561"/>
      <c r="AP139" s="565" t="s">
        <v>4</v>
      </c>
      <c r="AQ139" s="565"/>
      <c r="AR139" s="565"/>
      <c r="AS139" s="485"/>
      <c r="AT139" s="447"/>
      <c r="AU139" s="169"/>
      <c r="AV139" s="169"/>
      <c r="AW139" s="169"/>
      <c r="AX139" s="169"/>
      <c r="AY139" s="169"/>
      <c r="AZ139" s="169"/>
      <c r="BA139" s="492"/>
      <c r="BB139" s="492"/>
      <c r="BC139" s="492"/>
      <c r="BD139" s="492"/>
      <c r="BE139" s="492"/>
      <c r="BF139" s="492"/>
      <c r="BG139" s="492"/>
      <c r="BH139" s="492"/>
      <c r="BI139" s="492"/>
      <c r="BJ139" s="492"/>
      <c r="BK139" s="492"/>
      <c r="BL139" s="19"/>
      <c r="BM139" s="19"/>
      <c r="BN139" s="19"/>
      <c r="BO139" s="19"/>
      <c r="BP139" s="19"/>
      <c r="BQ139" s="19"/>
      <c r="BR139" s="19"/>
      <c r="BS139" s="19"/>
      <c r="BT139" s="169"/>
      <c r="BU139" s="169"/>
      <c r="BV139" s="169"/>
      <c r="BW139" s="169"/>
      <c r="BX139" s="169"/>
      <c r="BY139" s="169"/>
      <c r="BZ139" s="427"/>
      <c r="CF139" s="428"/>
      <c r="CG139" s="428"/>
      <c r="CH139" s="428"/>
      <c r="CI139" s="428"/>
    </row>
    <row r="140" spans="1:91" s="8" customFormat="1" ht="17.25" customHeight="1">
      <c r="A140" s="7"/>
      <c r="B140" s="37"/>
      <c r="C140" s="59"/>
      <c r="D140" s="562" t="s">
        <v>273</v>
      </c>
      <c r="E140" s="562"/>
      <c r="F140" s="562"/>
      <c r="G140" s="562"/>
      <c r="H140" s="562"/>
      <c r="I140" s="562"/>
      <c r="J140" s="562"/>
      <c r="K140" s="562"/>
      <c r="L140" s="562"/>
      <c r="M140" s="562"/>
      <c r="N140" s="562"/>
      <c r="O140" s="562"/>
      <c r="P140" s="562"/>
      <c r="Q140" s="562"/>
      <c r="R140" s="562"/>
      <c r="S140" s="562"/>
      <c r="T140" s="562"/>
      <c r="U140" s="562"/>
      <c r="V140" s="562"/>
      <c r="W140" s="562"/>
      <c r="X140" s="562"/>
      <c r="Y140" s="562"/>
      <c r="Z140" s="562"/>
      <c r="AA140" s="562"/>
      <c r="AB140" s="562"/>
      <c r="AC140" s="562"/>
      <c r="AD140" s="562"/>
      <c r="AE140" s="563"/>
      <c r="AF140" s="564"/>
      <c r="AG140" s="564"/>
      <c r="AH140" s="564"/>
      <c r="AI140" s="564"/>
      <c r="AJ140" s="564"/>
      <c r="AK140" s="564"/>
      <c r="AL140" s="564"/>
      <c r="AM140" s="564"/>
      <c r="AN140" s="564"/>
      <c r="AO140" s="564"/>
      <c r="AP140" s="565" t="s">
        <v>261</v>
      </c>
      <c r="AQ140" s="565"/>
      <c r="AR140" s="565"/>
      <c r="AS140" s="485"/>
      <c r="AT140" s="447"/>
      <c r="AU140" s="169"/>
      <c r="AV140" s="169"/>
      <c r="AW140" s="169"/>
      <c r="AX140" s="169"/>
      <c r="AY140" s="169"/>
      <c r="AZ140" s="169"/>
      <c r="BA140" s="492"/>
      <c r="BB140" s="492"/>
      <c r="BC140" s="492"/>
      <c r="BD140" s="492"/>
      <c r="BE140" s="492"/>
      <c r="BF140" s="492"/>
      <c r="BG140" s="492"/>
      <c r="BH140" s="492"/>
      <c r="BI140" s="492"/>
      <c r="BJ140" s="492"/>
      <c r="BK140" s="492"/>
      <c r="BL140" s="19"/>
      <c r="BM140" s="19"/>
      <c r="BN140" s="19"/>
      <c r="BO140" s="19"/>
      <c r="BP140" s="19"/>
      <c r="BQ140" s="19"/>
      <c r="BR140" s="19"/>
      <c r="BS140" s="19"/>
      <c r="BT140" s="169"/>
      <c r="BU140" s="169"/>
      <c r="BV140" s="169"/>
      <c r="BW140" s="169"/>
      <c r="BX140" s="169"/>
      <c r="BY140" s="169"/>
      <c r="BZ140" s="427"/>
      <c r="CF140" s="428"/>
      <c r="CG140" s="428"/>
      <c r="CH140" s="428"/>
      <c r="CI140" s="428"/>
    </row>
    <row r="141" spans="1:91" s="8" customFormat="1" ht="12.75" customHeight="1" thickBot="1">
      <c r="A141" s="7"/>
      <c r="B141" s="130"/>
      <c r="C141" s="131"/>
      <c r="D141" s="151"/>
      <c r="E141" s="151"/>
      <c r="F141" s="151"/>
      <c r="G141" s="151"/>
      <c r="H141" s="151"/>
      <c r="I141" s="151"/>
      <c r="J141" s="151"/>
      <c r="K141" s="151"/>
      <c r="L141" s="151"/>
      <c r="M141" s="151"/>
      <c r="N141" s="151"/>
      <c r="O141" s="151"/>
      <c r="P141" s="151"/>
      <c r="Q141" s="151"/>
      <c r="R141" s="151"/>
      <c r="S141" s="151"/>
      <c r="T141" s="151"/>
      <c r="U141" s="151"/>
      <c r="V141" s="151"/>
      <c r="W141" s="507"/>
      <c r="X141" s="507"/>
      <c r="Y141" s="507"/>
      <c r="Z141" s="507"/>
      <c r="AA141" s="507"/>
      <c r="AB141" s="507"/>
      <c r="AC141" s="507"/>
      <c r="AD141" s="507"/>
      <c r="AE141" s="507"/>
      <c r="AF141" s="507"/>
      <c r="AG141" s="507"/>
      <c r="AH141" s="131"/>
      <c r="AI141" s="131"/>
      <c r="AJ141" s="131"/>
      <c r="AK141" s="131"/>
      <c r="AL141" s="146"/>
      <c r="AM141" s="146"/>
      <c r="AN141" s="146"/>
      <c r="AO141" s="146"/>
      <c r="AP141" s="508"/>
      <c r="AQ141" s="508"/>
      <c r="AR141" s="508"/>
      <c r="AS141" s="508"/>
      <c r="AT141" s="508"/>
      <c r="AU141" s="508"/>
      <c r="AV141" s="508"/>
      <c r="AW141" s="508"/>
      <c r="AX141" s="508"/>
      <c r="AY141" s="508"/>
      <c r="AZ141" s="508"/>
      <c r="BA141" s="508"/>
      <c r="BB141" s="508"/>
      <c r="BC141" s="509"/>
      <c r="BD141" s="509"/>
      <c r="BE141" s="509"/>
      <c r="BF141" s="509"/>
      <c r="BG141" s="509"/>
      <c r="BH141" s="509"/>
      <c r="BI141" s="509"/>
      <c r="BJ141" s="509"/>
      <c r="BK141" s="509"/>
      <c r="BL141" s="509"/>
      <c r="BM141" s="509"/>
      <c r="BN141" s="509"/>
      <c r="BO141" s="509"/>
      <c r="BP141" s="509"/>
      <c r="BQ141" s="509"/>
      <c r="BR141" s="508"/>
      <c r="BS141" s="508"/>
      <c r="BT141" s="508"/>
      <c r="BU141" s="508"/>
      <c r="BV141" s="508"/>
      <c r="BW141" s="508"/>
      <c r="BX141" s="508"/>
      <c r="BY141" s="508"/>
      <c r="BZ141" s="510"/>
      <c r="CB141" s="428"/>
      <c r="CC141" s="428"/>
      <c r="CD141" s="428"/>
      <c r="CE141" s="428"/>
      <c r="CF141" s="428"/>
      <c r="CG141" s="428"/>
      <c r="CH141" s="428"/>
      <c r="CI141" s="428"/>
    </row>
    <row r="142" spans="1:91" s="8" customFormat="1" ht="17.25" customHeight="1">
      <c r="A142" s="7"/>
      <c r="B142" s="516"/>
      <c r="C142" s="134" t="s">
        <v>217</v>
      </c>
      <c r="D142" s="139"/>
      <c r="E142" s="139"/>
      <c r="F142" s="139"/>
      <c r="G142" s="139"/>
      <c r="H142" s="139"/>
      <c r="I142" s="139"/>
      <c r="J142" s="139"/>
      <c r="K142" s="139"/>
      <c r="L142" s="139"/>
      <c r="M142" s="139"/>
      <c r="N142" s="139"/>
      <c r="O142" s="139"/>
      <c r="P142" s="139"/>
      <c r="Q142" s="139"/>
      <c r="R142" s="139"/>
      <c r="S142" s="139"/>
      <c r="T142" s="139"/>
      <c r="U142" s="139"/>
      <c r="V142" s="139"/>
      <c r="W142" s="139"/>
      <c r="X142" s="139"/>
      <c r="Y142" s="139"/>
      <c r="Z142" s="139"/>
      <c r="AA142" s="139"/>
      <c r="AB142" s="139"/>
      <c r="AC142" s="139"/>
      <c r="AD142" s="139"/>
      <c r="AE142" s="139"/>
      <c r="AF142" s="139"/>
      <c r="AG142" s="139"/>
      <c r="AH142" s="139"/>
      <c r="AI142" s="139"/>
      <c r="AJ142" s="139"/>
      <c r="AK142" s="139"/>
      <c r="AL142" s="139"/>
      <c r="AM142" s="139"/>
      <c r="AN142" s="139"/>
      <c r="AO142" s="517" t="s">
        <v>247</v>
      </c>
      <c r="AP142" s="139"/>
      <c r="AQ142" s="139"/>
      <c r="AR142" s="139"/>
      <c r="AS142" s="139"/>
      <c r="AT142" s="139"/>
      <c r="AU142" s="139"/>
      <c r="AV142" s="139"/>
      <c r="AW142" s="139"/>
      <c r="AX142" s="139"/>
      <c r="AY142" s="139"/>
      <c r="AZ142" s="139"/>
      <c r="BA142" s="139"/>
      <c r="BB142" s="139"/>
      <c r="BC142" s="139"/>
      <c r="BD142" s="139"/>
      <c r="BE142" s="139"/>
      <c r="BF142" s="139"/>
      <c r="BG142" s="139"/>
      <c r="BH142" s="139"/>
      <c r="BI142" s="139"/>
      <c r="BJ142" s="139"/>
      <c r="BK142" s="139"/>
      <c r="BL142" s="139"/>
      <c r="BM142" s="139"/>
      <c r="BN142" s="139"/>
      <c r="BO142" s="139"/>
      <c r="BP142" s="139"/>
      <c r="BQ142" s="139"/>
      <c r="BR142" s="139"/>
      <c r="BS142" s="139"/>
      <c r="BT142" s="139"/>
      <c r="BU142" s="139"/>
      <c r="BV142" s="139"/>
      <c r="BW142" s="139"/>
      <c r="BX142" s="139"/>
      <c r="BY142" s="139"/>
      <c r="BZ142" s="518"/>
      <c r="CL142" s="8" t="s">
        <v>266</v>
      </c>
      <c r="CM142" s="8" t="s">
        <v>267</v>
      </c>
    </row>
    <row r="143" spans="1:91" s="8" customFormat="1" ht="16.5" customHeight="1">
      <c r="A143" s="7"/>
      <c r="B143" s="37"/>
      <c r="C143" s="59"/>
      <c r="D143" s="562" t="s">
        <v>275</v>
      </c>
      <c r="E143" s="562"/>
      <c r="F143" s="562"/>
      <c r="G143" s="562"/>
      <c r="H143" s="562"/>
      <c r="I143" s="562"/>
      <c r="J143" s="562"/>
      <c r="K143" s="562"/>
      <c r="L143" s="562"/>
      <c r="M143" s="562"/>
      <c r="N143" s="562"/>
      <c r="O143" s="562"/>
      <c r="P143" s="562"/>
      <c r="Q143" s="562"/>
      <c r="R143" s="562"/>
      <c r="S143" s="562"/>
      <c r="T143" s="562"/>
      <c r="U143" s="562"/>
      <c r="V143" s="873" t="str">
        <f>IF(OR(V144="",V145=""),"",V144+V145)</f>
        <v/>
      </c>
      <c r="W143" s="874"/>
      <c r="X143" s="874"/>
      <c r="Y143" s="874"/>
      <c r="Z143" s="874"/>
      <c r="AA143" s="874"/>
      <c r="AB143" s="874"/>
      <c r="AC143" s="874"/>
      <c r="AD143" s="874"/>
      <c r="AE143" s="874"/>
      <c r="AF143" s="874"/>
      <c r="AG143" s="875"/>
      <c r="AH143" s="59" t="s">
        <v>105</v>
      </c>
      <c r="AI143" s="59"/>
      <c r="AJ143" s="59"/>
      <c r="AK143" s="59"/>
      <c r="AL143" s="59"/>
      <c r="AM143" s="59"/>
      <c r="AN143" s="59"/>
      <c r="AO143" s="876" t="s">
        <v>328</v>
      </c>
      <c r="AP143" s="876"/>
      <c r="AQ143" s="876"/>
      <c r="AR143" s="876"/>
      <c r="AS143" s="876"/>
      <c r="AT143" s="876"/>
      <c r="AU143" s="876"/>
      <c r="AV143" s="876"/>
      <c r="AW143" s="876"/>
      <c r="AX143" s="876"/>
      <c r="AY143" s="876"/>
      <c r="AZ143" s="876"/>
      <c r="BA143" s="876"/>
      <c r="BB143" s="876"/>
      <c r="BC143" s="876"/>
      <c r="BD143" s="876"/>
      <c r="BE143" s="876"/>
      <c r="BF143" s="876"/>
      <c r="BG143" s="876"/>
      <c r="BH143" s="876"/>
      <c r="BI143" s="876"/>
      <c r="BJ143" s="877"/>
      <c r="BK143" s="878"/>
      <c r="BL143" s="878"/>
      <c r="BM143" s="878"/>
      <c r="BN143" s="878"/>
      <c r="BO143" s="878"/>
      <c r="BP143" s="878"/>
      <c r="BQ143" s="878"/>
      <c r="BR143" s="878"/>
      <c r="BS143" s="878"/>
      <c r="BT143" s="878"/>
      <c r="BU143" s="879"/>
      <c r="BV143" s="485" t="s">
        <v>107</v>
      </c>
      <c r="BW143" s="59"/>
      <c r="BX143" s="59"/>
      <c r="BY143" s="59"/>
      <c r="BZ143" s="38"/>
      <c r="CK143" s="8" t="s">
        <v>263</v>
      </c>
      <c r="CL143" s="514" t="str">
        <f>IF(BD131="","",BD131)</f>
        <v/>
      </c>
      <c r="CM143" s="515" t="str">
        <f>IF(CL143="","",ROUNDDOWN(BJ143*CL143,0))</f>
        <v/>
      </c>
    </row>
    <row r="144" spans="1:91" s="8" customFormat="1" ht="16.5" customHeight="1">
      <c r="A144" s="7"/>
      <c r="B144" s="37"/>
      <c r="C144" s="59"/>
      <c r="D144" s="562" t="s">
        <v>248</v>
      </c>
      <c r="E144" s="562"/>
      <c r="F144" s="562"/>
      <c r="G144" s="562"/>
      <c r="H144" s="562"/>
      <c r="I144" s="562"/>
      <c r="J144" s="562"/>
      <c r="K144" s="562"/>
      <c r="L144" s="562"/>
      <c r="M144" s="562"/>
      <c r="N144" s="562"/>
      <c r="O144" s="562"/>
      <c r="P144" s="562"/>
      <c r="Q144" s="562"/>
      <c r="R144" s="562"/>
      <c r="S144" s="562"/>
      <c r="T144" s="562"/>
      <c r="U144" s="562"/>
      <c r="V144" s="873" t="str">
        <f>IF(OR(BK134=0,AR49=""),"",ROUNDDOWN(AR49/BK134,0))</f>
        <v/>
      </c>
      <c r="W144" s="874"/>
      <c r="X144" s="874"/>
      <c r="Y144" s="874"/>
      <c r="Z144" s="874"/>
      <c r="AA144" s="874"/>
      <c r="AB144" s="874"/>
      <c r="AC144" s="874"/>
      <c r="AD144" s="874"/>
      <c r="AE144" s="874"/>
      <c r="AF144" s="874"/>
      <c r="AG144" s="875"/>
      <c r="AH144" s="59" t="s">
        <v>105</v>
      </c>
      <c r="AI144" s="59"/>
      <c r="AJ144" s="59"/>
      <c r="AK144" s="59"/>
      <c r="AL144" s="59"/>
      <c r="AM144" s="59"/>
      <c r="AN144" s="59"/>
      <c r="AO144" s="876" t="s">
        <v>329</v>
      </c>
      <c r="AP144" s="876"/>
      <c r="AQ144" s="876"/>
      <c r="AR144" s="876"/>
      <c r="AS144" s="876"/>
      <c r="AT144" s="876"/>
      <c r="AU144" s="876"/>
      <c r="AV144" s="876"/>
      <c r="AW144" s="876"/>
      <c r="AX144" s="876"/>
      <c r="AY144" s="876"/>
      <c r="AZ144" s="876"/>
      <c r="BA144" s="876"/>
      <c r="BB144" s="876"/>
      <c r="BC144" s="876"/>
      <c r="BD144" s="876"/>
      <c r="BE144" s="876"/>
      <c r="BF144" s="876"/>
      <c r="BG144" s="876"/>
      <c r="BH144" s="876"/>
      <c r="BI144" s="876"/>
      <c r="BJ144" s="877"/>
      <c r="BK144" s="878"/>
      <c r="BL144" s="878"/>
      <c r="BM144" s="878"/>
      <c r="BN144" s="878"/>
      <c r="BO144" s="878"/>
      <c r="BP144" s="878"/>
      <c r="BQ144" s="878"/>
      <c r="BR144" s="878"/>
      <c r="BS144" s="878"/>
      <c r="BT144" s="878"/>
      <c r="BU144" s="879"/>
      <c r="BV144" s="485" t="s">
        <v>107</v>
      </c>
      <c r="BW144" s="59"/>
      <c r="BX144" s="59"/>
      <c r="BY144" s="59"/>
      <c r="BZ144" s="38"/>
      <c r="CK144" s="8" t="s">
        <v>264</v>
      </c>
      <c r="CL144" s="514" t="str">
        <f t="shared" ref="CL144:CL145" si="1">IF(BD132="","",BD132)</f>
        <v/>
      </c>
      <c r="CM144" s="515" t="str">
        <f t="shared" ref="CM144:CM145" si="2">IF(CL144="","",ROUNDDOWN(BJ144*CL144,0))</f>
        <v/>
      </c>
    </row>
    <row r="145" spans="1:91" s="8" customFormat="1" ht="16.5" customHeight="1">
      <c r="A145" s="7"/>
      <c r="B145" s="37"/>
      <c r="C145" s="59"/>
      <c r="D145" s="562" t="s">
        <v>249</v>
      </c>
      <c r="E145" s="562"/>
      <c r="F145" s="562"/>
      <c r="G145" s="562"/>
      <c r="H145" s="562"/>
      <c r="I145" s="562"/>
      <c r="J145" s="562"/>
      <c r="K145" s="562"/>
      <c r="L145" s="562"/>
      <c r="M145" s="562"/>
      <c r="N145" s="562"/>
      <c r="O145" s="562"/>
      <c r="P145" s="562"/>
      <c r="Q145" s="562"/>
      <c r="R145" s="562"/>
      <c r="S145" s="562"/>
      <c r="T145" s="562"/>
      <c r="U145" s="562"/>
      <c r="V145" s="873" t="str">
        <f>IF(OR(BK134=0,CM146=0),"",ROUNDDOWN(CM146/BK134,0))</f>
        <v/>
      </c>
      <c r="W145" s="874"/>
      <c r="X145" s="874"/>
      <c r="Y145" s="874"/>
      <c r="Z145" s="874"/>
      <c r="AA145" s="874"/>
      <c r="AB145" s="874"/>
      <c r="AC145" s="874"/>
      <c r="AD145" s="874"/>
      <c r="AE145" s="874"/>
      <c r="AF145" s="874"/>
      <c r="AG145" s="875"/>
      <c r="AH145" s="59" t="s">
        <v>105</v>
      </c>
      <c r="AI145" s="59"/>
      <c r="AJ145" s="59"/>
      <c r="AK145" s="59"/>
      <c r="AL145" s="59"/>
      <c r="AM145" s="59"/>
      <c r="AN145" s="59"/>
      <c r="AO145" s="876" t="s">
        <v>330</v>
      </c>
      <c r="AP145" s="876"/>
      <c r="AQ145" s="876"/>
      <c r="AR145" s="876"/>
      <c r="AS145" s="876"/>
      <c r="AT145" s="876"/>
      <c r="AU145" s="876"/>
      <c r="AV145" s="876"/>
      <c r="AW145" s="876"/>
      <c r="AX145" s="876"/>
      <c r="AY145" s="876"/>
      <c r="AZ145" s="876"/>
      <c r="BA145" s="876"/>
      <c r="BB145" s="876"/>
      <c r="BC145" s="876"/>
      <c r="BD145" s="876"/>
      <c r="BE145" s="876"/>
      <c r="BF145" s="876"/>
      <c r="BG145" s="876"/>
      <c r="BH145" s="876"/>
      <c r="BI145" s="876"/>
      <c r="BJ145" s="877"/>
      <c r="BK145" s="878"/>
      <c r="BL145" s="878"/>
      <c r="BM145" s="878"/>
      <c r="BN145" s="878"/>
      <c r="BO145" s="878"/>
      <c r="BP145" s="878"/>
      <c r="BQ145" s="878"/>
      <c r="BR145" s="878"/>
      <c r="BS145" s="878"/>
      <c r="BT145" s="878"/>
      <c r="BU145" s="879"/>
      <c r="BV145" s="485" t="s">
        <v>107</v>
      </c>
      <c r="BW145" s="59"/>
      <c r="BX145" s="59"/>
      <c r="BY145" s="59"/>
      <c r="BZ145" s="38"/>
      <c r="CB145" s="433"/>
      <c r="CK145" s="8" t="s">
        <v>265</v>
      </c>
      <c r="CL145" s="514" t="str">
        <f t="shared" si="1"/>
        <v/>
      </c>
      <c r="CM145" s="515" t="str">
        <f t="shared" si="2"/>
        <v/>
      </c>
    </row>
    <row r="146" spans="1:91" s="8" customFormat="1" ht="15" customHeight="1">
      <c r="A146" s="7"/>
      <c r="B146" s="432"/>
      <c r="C146" s="450"/>
      <c r="D146" s="450"/>
      <c r="E146" s="450"/>
      <c r="F146" s="519" t="s">
        <v>274</v>
      </c>
      <c r="G146" s="450"/>
      <c r="H146" s="450"/>
      <c r="I146" s="450"/>
      <c r="J146" s="450"/>
      <c r="K146" s="450"/>
      <c r="L146" s="450"/>
      <c r="M146" s="450"/>
      <c r="N146" s="450"/>
      <c r="O146" s="450"/>
      <c r="P146" s="450"/>
      <c r="Q146" s="450"/>
      <c r="R146" s="450"/>
      <c r="S146" s="450"/>
      <c r="T146" s="450"/>
      <c r="U146" s="450"/>
      <c r="V146" s="450"/>
      <c r="W146" s="450"/>
      <c r="X146" s="450"/>
      <c r="Y146" s="450"/>
      <c r="Z146" s="450"/>
      <c r="AA146" s="450"/>
      <c r="AB146" s="450"/>
      <c r="AC146" s="450"/>
      <c r="AD146" s="450"/>
      <c r="AE146" s="450"/>
      <c r="AF146" s="450"/>
      <c r="AG146" s="450"/>
      <c r="AH146" s="450"/>
      <c r="AI146" s="450"/>
      <c r="AJ146" s="450"/>
      <c r="AK146" s="450"/>
      <c r="AL146" s="450"/>
      <c r="AM146" s="450"/>
      <c r="AN146" s="450"/>
      <c r="AO146" s="876" t="s">
        <v>246</v>
      </c>
      <c r="AP146" s="876"/>
      <c r="AQ146" s="876"/>
      <c r="AR146" s="876"/>
      <c r="AS146" s="876"/>
      <c r="AT146" s="876"/>
      <c r="AU146" s="876"/>
      <c r="AV146" s="876"/>
      <c r="AW146" s="876"/>
      <c r="AX146" s="876"/>
      <c r="AY146" s="876"/>
      <c r="AZ146" s="876"/>
      <c r="BA146" s="876"/>
      <c r="BB146" s="876"/>
      <c r="BC146" s="876"/>
      <c r="BD146" s="876"/>
      <c r="BE146" s="876"/>
      <c r="BF146" s="876"/>
      <c r="BG146" s="876"/>
      <c r="BH146" s="876"/>
      <c r="BI146" s="876"/>
      <c r="BJ146" s="877">
        <f>SUM(BJ143:BU145)</f>
        <v>0</v>
      </c>
      <c r="BK146" s="878"/>
      <c r="BL146" s="878"/>
      <c r="BM146" s="878"/>
      <c r="BN146" s="878"/>
      <c r="BO146" s="878"/>
      <c r="BP146" s="878"/>
      <c r="BQ146" s="878"/>
      <c r="BR146" s="878"/>
      <c r="BS146" s="878"/>
      <c r="BT146" s="878"/>
      <c r="BU146" s="879"/>
      <c r="BV146" s="485" t="s">
        <v>107</v>
      </c>
      <c r="BW146" s="59"/>
      <c r="BX146" s="59"/>
      <c r="BY146" s="59"/>
      <c r="BZ146" s="431"/>
      <c r="CL146" s="514"/>
      <c r="CM146" s="515">
        <f>SUM(CM143:CM145)</f>
        <v>0</v>
      </c>
    </row>
    <row r="147" spans="1:91" s="8" customFormat="1" ht="15" customHeight="1">
      <c r="A147" s="7"/>
      <c r="B147" s="432"/>
      <c r="C147" s="450"/>
      <c r="D147" s="450"/>
      <c r="E147" s="450"/>
      <c r="F147" s="450" t="s">
        <v>262</v>
      </c>
      <c r="G147" s="450"/>
      <c r="H147" s="450"/>
      <c r="I147" s="450"/>
      <c r="J147" s="450"/>
      <c r="K147" s="450"/>
      <c r="L147" s="450"/>
      <c r="M147" s="450"/>
      <c r="N147" s="450"/>
      <c r="O147" s="450"/>
      <c r="P147" s="450"/>
      <c r="Q147" s="450"/>
      <c r="R147" s="450"/>
      <c r="S147" s="450"/>
      <c r="T147" s="450"/>
      <c r="U147" s="450"/>
      <c r="V147" s="450"/>
      <c r="W147" s="450"/>
      <c r="X147" s="450"/>
      <c r="Y147" s="450"/>
      <c r="Z147" s="450"/>
      <c r="AA147" s="450"/>
      <c r="AB147" s="450"/>
      <c r="AC147" s="450"/>
      <c r="AD147" s="450"/>
      <c r="AE147" s="450"/>
      <c r="AF147" s="450"/>
      <c r="AG147" s="450"/>
      <c r="AH147" s="450"/>
      <c r="AI147" s="450"/>
      <c r="AJ147" s="450"/>
      <c r="AK147" s="450"/>
      <c r="AL147" s="450"/>
      <c r="AM147" s="450"/>
      <c r="AN147" s="450"/>
      <c r="AO147" s="512"/>
      <c r="AP147" s="512"/>
      <c r="AQ147" s="512"/>
      <c r="AR147" s="512"/>
      <c r="AS147" s="512"/>
      <c r="AT147" s="512"/>
      <c r="AU147" s="512"/>
      <c r="AV147" s="512"/>
      <c r="AW147" s="512"/>
      <c r="AX147" s="512"/>
      <c r="AY147" s="512"/>
      <c r="AZ147" s="512"/>
      <c r="BA147" s="512"/>
      <c r="BB147" s="512"/>
      <c r="BC147" s="512"/>
      <c r="BD147" s="512"/>
      <c r="BE147" s="512"/>
      <c r="BF147" s="512"/>
      <c r="BG147" s="512"/>
      <c r="BH147" s="512"/>
      <c r="BI147" s="512"/>
      <c r="BJ147" s="513"/>
      <c r="BK147" s="513"/>
      <c r="BL147" s="513"/>
      <c r="BM147" s="513"/>
      <c r="BN147" s="513"/>
      <c r="BO147" s="513"/>
      <c r="BP147" s="513"/>
      <c r="BQ147" s="513"/>
      <c r="BR147" s="513"/>
      <c r="BS147" s="513"/>
      <c r="BT147" s="513"/>
      <c r="BU147" s="513"/>
      <c r="BV147" s="59"/>
      <c r="BW147" s="59"/>
      <c r="BX147" s="59"/>
      <c r="BY147" s="59"/>
      <c r="BZ147" s="431"/>
    </row>
    <row r="148" spans="1:91" s="8" customFormat="1" ht="17.25" customHeight="1">
      <c r="A148" s="7"/>
      <c r="B148" s="37"/>
      <c r="C148" s="59" t="s">
        <v>236</v>
      </c>
      <c r="D148" s="59"/>
      <c r="E148" s="59"/>
      <c r="F148" s="59"/>
      <c r="G148" s="59"/>
      <c r="H148" s="59"/>
      <c r="I148" s="59"/>
      <c r="J148" s="59"/>
      <c r="K148" s="59"/>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c r="AV148" s="59"/>
      <c r="AW148" s="59"/>
      <c r="AX148" s="59"/>
      <c r="AY148" s="59"/>
      <c r="AZ148" s="59"/>
      <c r="BA148" s="59"/>
      <c r="BB148" s="59"/>
      <c r="BC148" s="445"/>
      <c r="BD148" s="445"/>
      <c r="BE148" s="445"/>
      <c r="BF148" s="445"/>
      <c r="BG148" s="445"/>
      <c r="BH148" s="445"/>
      <c r="BI148" s="445"/>
      <c r="BJ148" s="445"/>
      <c r="BK148" s="445"/>
      <c r="BL148" s="59"/>
      <c r="BM148" s="59"/>
      <c r="BN148" s="59"/>
      <c r="BO148" s="59"/>
      <c r="BP148" s="59"/>
      <c r="BQ148" s="59"/>
      <c r="BR148" s="59"/>
      <c r="BS148" s="59"/>
      <c r="BT148" s="59"/>
      <c r="BU148" s="59"/>
      <c r="BV148" s="59"/>
      <c r="BW148" s="59"/>
      <c r="BX148" s="59"/>
      <c r="BY148" s="59"/>
      <c r="BZ148" s="38"/>
    </row>
    <row r="149" spans="1:91" s="8" customFormat="1" ht="17.25" customHeight="1">
      <c r="A149" s="7"/>
      <c r="B149" s="429"/>
      <c r="C149" s="457"/>
      <c r="D149" s="868" t="s">
        <v>234</v>
      </c>
      <c r="E149" s="868"/>
      <c r="F149" s="868"/>
      <c r="G149" s="868"/>
      <c r="H149" s="868"/>
      <c r="I149" s="868"/>
      <c r="J149" s="868"/>
      <c r="K149" s="868"/>
      <c r="L149" s="868"/>
      <c r="M149" s="868"/>
      <c r="N149" s="868"/>
      <c r="O149" s="868"/>
      <c r="P149" s="868"/>
      <c r="Q149" s="868"/>
      <c r="R149" s="868"/>
      <c r="S149" s="868"/>
      <c r="T149" s="868"/>
      <c r="U149" s="868"/>
      <c r="V149" s="868"/>
      <c r="W149" s="868"/>
      <c r="X149" s="868"/>
      <c r="Y149" s="868"/>
      <c r="Z149" s="543">
        <v>15000</v>
      </c>
      <c r="AA149" s="544"/>
      <c r="AB149" s="544"/>
      <c r="AC149" s="544"/>
      <c r="AD149" s="544"/>
      <c r="AE149" s="544"/>
      <c r="AF149" s="544"/>
      <c r="AG149" s="544"/>
      <c r="AH149" s="544"/>
      <c r="AI149" s="541" t="s">
        <v>235</v>
      </c>
      <c r="AJ149" s="541"/>
      <c r="AK149" s="541"/>
      <c r="AL149" s="541"/>
      <c r="AM149" s="541"/>
      <c r="AN149" s="541"/>
      <c r="AO149" s="541"/>
      <c r="AP149" s="542"/>
      <c r="AQ149" s="461"/>
      <c r="AR149" s="462"/>
      <c r="AS149" s="462"/>
      <c r="AT149" s="462"/>
      <c r="AU149" s="462"/>
      <c r="AV149" s="462"/>
      <c r="AW149" s="462"/>
      <c r="AX149" s="462"/>
      <c r="AY149" s="457"/>
      <c r="AZ149" s="457"/>
      <c r="BA149" s="457"/>
      <c r="BB149" s="457"/>
      <c r="BC149" s="457"/>
      <c r="BD149" s="457"/>
      <c r="BE149" s="457"/>
      <c r="BF149" s="457"/>
      <c r="BG149" s="457"/>
      <c r="BH149" s="457"/>
      <c r="BI149" s="457"/>
      <c r="BJ149" s="457"/>
      <c r="BK149" s="457"/>
      <c r="BL149" s="457"/>
      <c r="BM149" s="457"/>
      <c r="BN149" s="457"/>
      <c r="BO149" s="457"/>
      <c r="BP149" s="457"/>
      <c r="BQ149" s="457"/>
      <c r="BR149" s="457"/>
      <c r="BS149" s="457"/>
      <c r="BT149" s="457"/>
      <c r="BU149" s="457"/>
      <c r="BV149" s="457"/>
      <c r="BW149" s="457"/>
      <c r="BX149" s="457"/>
      <c r="BY149" s="457"/>
      <c r="BZ149" s="430"/>
      <c r="CB149" s="434"/>
      <c r="CC149" s="434"/>
      <c r="CD149" s="434"/>
    </row>
    <row r="150" spans="1:91" s="8" customFormat="1" ht="17.25" customHeight="1">
      <c r="A150" s="7"/>
      <c r="B150" s="429"/>
      <c r="C150" s="457"/>
      <c r="D150" s="869" t="s">
        <v>218</v>
      </c>
      <c r="E150" s="869"/>
      <c r="F150" s="869"/>
      <c r="G150" s="869"/>
      <c r="H150" s="869"/>
      <c r="I150" s="869"/>
      <c r="J150" s="869"/>
      <c r="K150" s="869"/>
      <c r="L150" s="869"/>
      <c r="M150" s="869"/>
      <c r="N150" s="869"/>
      <c r="O150" s="869"/>
      <c r="P150" s="869"/>
      <c r="Q150" s="869"/>
      <c r="R150" s="869"/>
      <c r="S150" s="869"/>
      <c r="T150" s="869"/>
      <c r="U150" s="869"/>
      <c r="V150" s="869"/>
      <c r="W150" s="869"/>
      <c r="X150" s="869"/>
      <c r="Y150" s="869"/>
      <c r="Z150" s="870" t="str">
        <f>IF(OR(V144="",Z149=""),"",IF(V144&lt;=Z149,"○","×"))</f>
        <v/>
      </c>
      <c r="AA150" s="871"/>
      <c r="AB150" s="871"/>
      <c r="AC150" s="871"/>
      <c r="AD150" s="871"/>
      <c r="AE150" s="871"/>
      <c r="AF150" s="871"/>
      <c r="AG150" s="871"/>
      <c r="AH150" s="871"/>
      <c r="AI150" s="871"/>
      <c r="AJ150" s="871"/>
      <c r="AK150" s="871"/>
      <c r="AL150" s="871"/>
      <c r="AM150" s="871"/>
      <c r="AN150" s="871"/>
      <c r="AO150" s="871"/>
      <c r="AP150" s="872"/>
      <c r="AQ150" s="451"/>
      <c r="AR150" s="451"/>
      <c r="AS150" s="451"/>
      <c r="AT150" s="451"/>
      <c r="AU150" s="451"/>
      <c r="AV150" s="451"/>
      <c r="AW150" s="451"/>
      <c r="AX150" s="451"/>
      <c r="AY150" s="451"/>
      <c r="AZ150" s="451"/>
      <c r="BA150" s="451"/>
      <c r="BB150" s="457"/>
      <c r="BC150" s="457"/>
      <c r="BD150" s="457"/>
      <c r="BE150" s="457"/>
      <c r="BF150" s="457"/>
      <c r="BG150" s="457"/>
      <c r="BH150" s="457"/>
      <c r="BI150" s="457"/>
      <c r="BJ150" s="457"/>
      <c r="BK150" s="457"/>
      <c r="BL150" s="457"/>
      <c r="BM150" s="457"/>
      <c r="BN150" s="457"/>
      <c r="BO150" s="457"/>
      <c r="BP150" s="457"/>
      <c r="BQ150" s="457"/>
      <c r="BR150" s="457"/>
      <c r="BS150" s="457"/>
      <c r="BT150" s="457"/>
      <c r="BU150" s="457"/>
      <c r="BV150" s="457"/>
      <c r="BW150" s="457"/>
      <c r="BX150" s="457"/>
      <c r="BY150" s="457"/>
      <c r="BZ150" s="430"/>
      <c r="CB150" s="434"/>
      <c r="CC150" s="434"/>
      <c r="CD150" s="434"/>
    </row>
    <row r="151" spans="1:91" s="436" customFormat="1" ht="13.5" customHeight="1" thickBot="1">
      <c r="A151" s="435"/>
      <c r="B151" s="470"/>
      <c r="C151" s="471"/>
      <c r="D151" s="472"/>
      <c r="E151" s="472"/>
      <c r="F151" s="472"/>
      <c r="G151" s="472"/>
      <c r="H151" s="472"/>
      <c r="I151" s="472"/>
      <c r="J151" s="472"/>
      <c r="K151" s="472"/>
      <c r="L151" s="472"/>
      <c r="M151" s="472"/>
      <c r="N151" s="472"/>
      <c r="O151" s="472"/>
      <c r="P151" s="472"/>
      <c r="Q151" s="472"/>
      <c r="R151" s="472"/>
      <c r="S151" s="472"/>
      <c r="T151" s="472"/>
      <c r="U151" s="472"/>
      <c r="V151" s="472"/>
      <c r="W151" s="472"/>
      <c r="X151" s="472"/>
      <c r="Y151" s="472"/>
      <c r="Z151" s="472"/>
      <c r="AA151" s="472"/>
      <c r="AB151" s="472"/>
      <c r="AC151" s="472"/>
      <c r="AD151" s="472"/>
      <c r="AE151" s="472"/>
      <c r="AF151" s="472"/>
      <c r="AG151" s="472"/>
      <c r="AH151" s="472"/>
      <c r="AI151" s="472"/>
      <c r="AJ151" s="472"/>
      <c r="AK151" s="472"/>
      <c r="AL151" s="472"/>
      <c r="AM151" s="472"/>
      <c r="AN151" s="472"/>
      <c r="AO151" s="472"/>
      <c r="AP151" s="473"/>
      <c r="AQ151" s="473"/>
      <c r="AR151" s="473"/>
      <c r="AS151" s="473"/>
      <c r="AT151" s="473"/>
      <c r="AU151" s="473"/>
      <c r="AV151" s="473"/>
      <c r="AW151" s="473"/>
      <c r="AX151" s="473"/>
      <c r="AY151" s="473"/>
      <c r="AZ151" s="473"/>
      <c r="BA151" s="473"/>
      <c r="BB151" s="473"/>
      <c r="BC151" s="473"/>
      <c r="BD151" s="473"/>
      <c r="BE151" s="473"/>
      <c r="BF151" s="473"/>
      <c r="BG151" s="473"/>
      <c r="BH151" s="473"/>
      <c r="BI151" s="473"/>
      <c r="BJ151" s="473"/>
      <c r="BK151" s="473"/>
      <c r="BL151" s="473"/>
      <c r="BM151" s="473"/>
      <c r="BN151" s="473"/>
      <c r="BO151" s="473"/>
      <c r="BP151" s="474"/>
      <c r="BQ151" s="474"/>
      <c r="BR151" s="474"/>
      <c r="BS151" s="474"/>
      <c r="BT151" s="474"/>
      <c r="BU151" s="474"/>
      <c r="BV151" s="474"/>
      <c r="BW151" s="474"/>
      <c r="BX151" s="471"/>
      <c r="BY151" s="471"/>
      <c r="BZ151" s="475"/>
      <c r="CB151" s="437"/>
      <c r="CC151" s="437"/>
      <c r="CD151" s="437"/>
      <c r="CE151" s="437"/>
      <c r="CF151" s="437"/>
      <c r="CG151" s="437"/>
      <c r="CH151" s="437"/>
      <c r="CI151" s="437"/>
      <c r="CJ151" s="437"/>
    </row>
    <row r="152" spans="1:91" ht="18" customHeight="1" thickBot="1">
      <c r="B152" s="853" t="s">
        <v>279</v>
      </c>
      <c r="C152" s="854"/>
      <c r="D152" s="854"/>
      <c r="E152" s="854"/>
      <c r="F152" s="854"/>
      <c r="G152" s="854"/>
      <c r="H152" s="854"/>
      <c r="I152" s="854"/>
      <c r="J152" s="854"/>
      <c r="K152" s="854"/>
      <c r="L152" s="854"/>
      <c r="M152" s="854"/>
      <c r="N152" s="854"/>
      <c r="O152" s="854"/>
      <c r="P152" s="854"/>
      <c r="Q152" s="854"/>
      <c r="R152" s="854"/>
      <c r="S152" s="854"/>
      <c r="T152" s="854"/>
      <c r="U152" s="854"/>
      <c r="V152" s="854"/>
      <c r="W152" s="854"/>
      <c r="X152" s="854"/>
      <c r="Y152" s="854"/>
      <c r="Z152" s="854"/>
      <c r="AA152" s="854"/>
      <c r="AB152" s="854"/>
      <c r="AC152" s="854"/>
      <c r="AD152" s="854"/>
      <c r="AE152" s="854"/>
      <c r="AF152" s="854"/>
      <c r="AG152" s="854"/>
      <c r="AH152" s="854"/>
      <c r="AI152" s="854"/>
      <c r="AJ152" s="854"/>
      <c r="AK152" s="854"/>
      <c r="AL152" s="854"/>
      <c r="AM152" s="854"/>
      <c r="AN152" s="854"/>
      <c r="AO152" s="854"/>
      <c r="AP152" s="854"/>
      <c r="AQ152" s="854"/>
      <c r="AR152" s="854"/>
      <c r="AS152" s="854"/>
      <c r="AT152" s="854"/>
      <c r="AU152" s="854"/>
      <c r="AV152" s="854"/>
      <c r="AW152" s="854"/>
      <c r="AX152" s="854"/>
      <c r="AY152" s="854"/>
      <c r="AZ152" s="854"/>
      <c r="BA152" s="854"/>
      <c r="BB152" s="854"/>
      <c r="BC152" s="854"/>
      <c r="BD152" s="854"/>
      <c r="BE152" s="854"/>
      <c r="BF152" s="854"/>
      <c r="BG152" s="854"/>
      <c r="BH152" s="854"/>
      <c r="BI152" s="854"/>
      <c r="BJ152" s="854"/>
      <c r="BK152" s="854"/>
      <c r="BL152" s="854"/>
      <c r="BM152" s="854"/>
      <c r="BN152" s="854"/>
      <c r="BO152" s="854"/>
      <c r="BP152" s="854"/>
      <c r="BQ152" s="854"/>
      <c r="BR152" s="854"/>
      <c r="BS152" s="854"/>
      <c r="BT152" s="854"/>
      <c r="BU152" s="854"/>
      <c r="BV152" s="854"/>
      <c r="BW152" s="854"/>
      <c r="BX152" s="854"/>
      <c r="BY152" s="854"/>
      <c r="BZ152" s="855"/>
    </row>
    <row r="153" spans="1:91" ht="17.25" customHeight="1">
      <c r="B153" s="826" t="s">
        <v>203</v>
      </c>
      <c r="C153" s="827"/>
      <c r="D153" s="827"/>
      <c r="E153" s="827"/>
      <c r="F153" s="827"/>
      <c r="G153" s="827"/>
      <c r="H153" s="827"/>
      <c r="I153" s="827"/>
      <c r="J153" s="827"/>
      <c r="K153" s="827"/>
      <c r="L153" s="827"/>
      <c r="M153" s="827"/>
      <c r="N153" s="827"/>
      <c r="O153" s="827"/>
      <c r="P153" s="827"/>
      <c r="Q153" s="827"/>
      <c r="R153" s="827"/>
      <c r="S153" s="827"/>
      <c r="T153" s="827"/>
      <c r="U153" s="827"/>
      <c r="V153" s="827"/>
      <c r="W153" s="827"/>
      <c r="X153" s="827"/>
      <c r="Y153" s="827"/>
      <c r="Z153" s="827"/>
      <c r="AA153" s="827"/>
      <c r="AB153" s="827"/>
      <c r="AC153" s="827"/>
      <c r="AD153" s="827"/>
      <c r="AE153" s="827"/>
      <c r="AF153" s="827"/>
      <c r="AG153" s="827"/>
      <c r="AH153" s="827"/>
      <c r="AI153" s="827"/>
      <c r="AJ153" s="827"/>
      <c r="AK153" s="827"/>
      <c r="AL153" s="827"/>
      <c r="AM153" s="827"/>
      <c r="AN153" s="827"/>
      <c r="AO153" s="827"/>
      <c r="AP153" s="827"/>
      <c r="AQ153" s="827"/>
      <c r="AR153" s="827"/>
      <c r="AS153" s="827"/>
      <c r="AT153" s="827"/>
      <c r="AU153" s="827"/>
      <c r="AV153" s="827"/>
      <c r="AW153" s="827"/>
      <c r="AX153" s="827"/>
      <c r="AY153" s="827"/>
      <c r="AZ153" s="827"/>
      <c r="BA153" s="827"/>
      <c r="BB153" s="827"/>
      <c r="BC153" s="827"/>
      <c r="BD153" s="827"/>
      <c r="BE153" s="827"/>
      <c r="BF153" s="827"/>
      <c r="BG153" s="827"/>
      <c r="BH153" s="827"/>
      <c r="BI153" s="827"/>
      <c r="BJ153" s="827"/>
      <c r="BK153" s="827"/>
      <c r="BL153" s="827"/>
      <c r="BM153" s="827"/>
      <c r="BN153" s="827"/>
      <c r="BO153" s="827"/>
      <c r="BP153" s="827"/>
      <c r="BQ153" s="827"/>
      <c r="BR153" s="827"/>
      <c r="BS153" s="827"/>
      <c r="BT153" s="827"/>
      <c r="BU153" s="827"/>
      <c r="BV153" s="827"/>
      <c r="BW153" s="827"/>
      <c r="BX153" s="827"/>
      <c r="BY153" s="827"/>
      <c r="BZ153" s="828"/>
      <c r="CB153" s="15"/>
      <c r="CC153" s="15"/>
      <c r="CD153" s="15"/>
      <c r="CE153" s="15"/>
      <c r="CF153" s="15"/>
      <c r="CG153" s="15"/>
      <c r="CH153" s="15"/>
      <c r="CI153" s="15"/>
    </row>
    <row r="154" spans="1:91" ht="17.25" customHeight="1">
      <c r="B154" s="826"/>
      <c r="C154" s="827"/>
      <c r="D154" s="827"/>
      <c r="E154" s="827"/>
      <c r="F154" s="827"/>
      <c r="G154" s="827"/>
      <c r="H154" s="827"/>
      <c r="I154" s="827"/>
      <c r="J154" s="827"/>
      <c r="K154" s="827"/>
      <c r="L154" s="827"/>
      <c r="M154" s="827"/>
      <c r="N154" s="827"/>
      <c r="O154" s="827"/>
      <c r="P154" s="827"/>
      <c r="Q154" s="827"/>
      <c r="R154" s="827"/>
      <c r="S154" s="827"/>
      <c r="T154" s="827"/>
      <c r="U154" s="827"/>
      <c r="V154" s="827"/>
      <c r="W154" s="827"/>
      <c r="X154" s="827"/>
      <c r="Y154" s="827"/>
      <c r="Z154" s="827"/>
      <c r="AA154" s="827"/>
      <c r="AB154" s="827"/>
      <c r="AC154" s="827"/>
      <c r="AD154" s="827"/>
      <c r="AE154" s="827"/>
      <c r="AF154" s="827"/>
      <c r="AG154" s="827"/>
      <c r="AH154" s="827"/>
      <c r="AI154" s="827"/>
      <c r="AJ154" s="827"/>
      <c r="AK154" s="827"/>
      <c r="AL154" s="827"/>
      <c r="AM154" s="827"/>
      <c r="AN154" s="827"/>
      <c r="AO154" s="827"/>
      <c r="AP154" s="827"/>
      <c r="AQ154" s="827"/>
      <c r="AR154" s="827"/>
      <c r="AS154" s="827"/>
      <c r="AT154" s="827"/>
      <c r="AU154" s="827"/>
      <c r="AV154" s="827"/>
      <c r="AW154" s="827"/>
      <c r="AX154" s="827"/>
      <c r="AY154" s="827"/>
      <c r="AZ154" s="827"/>
      <c r="BA154" s="827"/>
      <c r="BB154" s="827"/>
      <c r="BC154" s="827"/>
      <c r="BD154" s="827"/>
      <c r="BE154" s="827"/>
      <c r="BF154" s="827"/>
      <c r="BG154" s="827"/>
      <c r="BH154" s="827"/>
      <c r="BI154" s="827"/>
      <c r="BJ154" s="827"/>
      <c r="BK154" s="827"/>
      <c r="BL154" s="827"/>
      <c r="BM154" s="827"/>
      <c r="BN154" s="827"/>
      <c r="BO154" s="827"/>
      <c r="BP154" s="827"/>
      <c r="BQ154" s="827"/>
      <c r="BR154" s="827"/>
      <c r="BS154" s="827"/>
      <c r="BT154" s="827"/>
      <c r="BU154" s="827"/>
      <c r="BV154" s="827"/>
      <c r="BW154" s="827"/>
      <c r="BX154" s="827"/>
      <c r="BY154" s="827"/>
      <c r="BZ154" s="828"/>
      <c r="CB154" s="15"/>
      <c r="CC154" s="15"/>
      <c r="CD154" s="15"/>
      <c r="CE154" s="15"/>
      <c r="CF154" s="15"/>
      <c r="CG154" s="15"/>
      <c r="CH154" s="15"/>
      <c r="CI154" s="15"/>
    </row>
    <row r="155" spans="1:91" ht="17.25" customHeight="1">
      <c r="B155" s="826"/>
      <c r="C155" s="827"/>
      <c r="D155" s="827"/>
      <c r="E155" s="827"/>
      <c r="F155" s="827"/>
      <c r="G155" s="827"/>
      <c r="H155" s="827"/>
      <c r="I155" s="827"/>
      <c r="J155" s="827"/>
      <c r="K155" s="827"/>
      <c r="L155" s="827"/>
      <c r="M155" s="827"/>
      <c r="N155" s="827"/>
      <c r="O155" s="827"/>
      <c r="P155" s="827"/>
      <c r="Q155" s="827"/>
      <c r="R155" s="827"/>
      <c r="S155" s="827"/>
      <c r="T155" s="827"/>
      <c r="U155" s="827"/>
      <c r="V155" s="827"/>
      <c r="W155" s="827"/>
      <c r="X155" s="827"/>
      <c r="Y155" s="827"/>
      <c r="Z155" s="827"/>
      <c r="AA155" s="827"/>
      <c r="AB155" s="827"/>
      <c r="AC155" s="827"/>
      <c r="AD155" s="827"/>
      <c r="AE155" s="827"/>
      <c r="AF155" s="827"/>
      <c r="AG155" s="827"/>
      <c r="AH155" s="827"/>
      <c r="AI155" s="827"/>
      <c r="AJ155" s="827"/>
      <c r="AK155" s="827"/>
      <c r="AL155" s="827"/>
      <c r="AM155" s="827"/>
      <c r="AN155" s="827"/>
      <c r="AO155" s="827"/>
      <c r="AP155" s="827"/>
      <c r="AQ155" s="827"/>
      <c r="AR155" s="827"/>
      <c r="AS155" s="827"/>
      <c r="AT155" s="827"/>
      <c r="AU155" s="827"/>
      <c r="AV155" s="827"/>
      <c r="AW155" s="827"/>
      <c r="AX155" s="827"/>
      <c r="AY155" s="827"/>
      <c r="AZ155" s="827"/>
      <c r="BA155" s="827"/>
      <c r="BB155" s="827"/>
      <c r="BC155" s="827"/>
      <c r="BD155" s="827"/>
      <c r="BE155" s="827"/>
      <c r="BF155" s="827"/>
      <c r="BG155" s="827"/>
      <c r="BH155" s="827"/>
      <c r="BI155" s="827"/>
      <c r="BJ155" s="827"/>
      <c r="BK155" s="827"/>
      <c r="BL155" s="827"/>
      <c r="BM155" s="827"/>
      <c r="BN155" s="827"/>
      <c r="BO155" s="827"/>
      <c r="BP155" s="827"/>
      <c r="BQ155" s="827"/>
      <c r="BR155" s="827"/>
      <c r="BS155" s="827"/>
      <c r="BT155" s="827"/>
      <c r="BU155" s="827"/>
      <c r="BV155" s="827"/>
      <c r="BW155" s="827"/>
      <c r="BX155" s="827"/>
      <c r="BY155" s="827"/>
      <c r="BZ155" s="828"/>
      <c r="CB155" s="15"/>
      <c r="CC155" s="15"/>
      <c r="CD155" s="15"/>
      <c r="CE155" s="15"/>
      <c r="CF155" s="15"/>
      <c r="CG155" s="15"/>
      <c r="CH155" s="15"/>
      <c r="CI155" s="15"/>
    </row>
    <row r="156" spans="1:91" ht="17.25" customHeight="1">
      <c r="B156" s="826"/>
      <c r="C156" s="827"/>
      <c r="D156" s="827"/>
      <c r="E156" s="827"/>
      <c r="F156" s="827"/>
      <c r="G156" s="827"/>
      <c r="H156" s="827"/>
      <c r="I156" s="827"/>
      <c r="J156" s="827"/>
      <c r="K156" s="827"/>
      <c r="L156" s="827"/>
      <c r="M156" s="827"/>
      <c r="N156" s="827"/>
      <c r="O156" s="827"/>
      <c r="P156" s="827"/>
      <c r="Q156" s="827"/>
      <c r="R156" s="827"/>
      <c r="S156" s="827"/>
      <c r="T156" s="827"/>
      <c r="U156" s="827"/>
      <c r="V156" s="827"/>
      <c r="W156" s="827"/>
      <c r="X156" s="827"/>
      <c r="Y156" s="827"/>
      <c r="Z156" s="827"/>
      <c r="AA156" s="827"/>
      <c r="AB156" s="827"/>
      <c r="AC156" s="827"/>
      <c r="AD156" s="827"/>
      <c r="AE156" s="827"/>
      <c r="AF156" s="827"/>
      <c r="AG156" s="827"/>
      <c r="AH156" s="827"/>
      <c r="AI156" s="827"/>
      <c r="AJ156" s="827"/>
      <c r="AK156" s="827"/>
      <c r="AL156" s="827"/>
      <c r="AM156" s="827"/>
      <c r="AN156" s="827"/>
      <c r="AO156" s="827"/>
      <c r="AP156" s="827"/>
      <c r="AQ156" s="827"/>
      <c r="AR156" s="827"/>
      <c r="AS156" s="827"/>
      <c r="AT156" s="827"/>
      <c r="AU156" s="827"/>
      <c r="AV156" s="827"/>
      <c r="AW156" s="827"/>
      <c r="AX156" s="827"/>
      <c r="AY156" s="827"/>
      <c r="AZ156" s="827"/>
      <c r="BA156" s="827"/>
      <c r="BB156" s="827"/>
      <c r="BC156" s="827"/>
      <c r="BD156" s="827"/>
      <c r="BE156" s="827"/>
      <c r="BF156" s="827"/>
      <c r="BG156" s="827"/>
      <c r="BH156" s="827"/>
      <c r="BI156" s="827"/>
      <c r="BJ156" s="827"/>
      <c r="BK156" s="827"/>
      <c r="BL156" s="827"/>
      <c r="BM156" s="827"/>
      <c r="BN156" s="827"/>
      <c r="BO156" s="827"/>
      <c r="BP156" s="827"/>
      <c r="BQ156" s="827"/>
      <c r="BR156" s="827"/>
      <c r="BS156" s="827"/>
      <c r="BT156" s="827"/>
      <c r="BU156" s="827"/>
      <c r="BV156" s="827"/>
      <c r="BW156" s="827"/>
      <c r="BX156" s="827"/>
      <c r="BY156" s="827"/>
      <c r="BZ156" s="828"/>
      <c r="CB156" s="15"/>
      <c r="CC156" s="15"/>
      <c r="CD156" s="15"/>
      <c r="CE156" s="15"/>
      <c r="CF156" s="15"/>
      <c r="CG156" s="15"/>
      <c r="CH156" s="15"/>
      <c r="CI156" s="15"/>
    </row>
    <row r="157" spans="1:91" ht="17.25" customHeight="1">
      <c r="B157" s="826"/>
      <c r="C157" s="827"/>
      <c r="D157" s="827"/>
      <c r="E157" s="827"/>
      <c r="F157" s="827"/>
      <c r="G157" s="827"/>
      <c r="H157" s="827"/>
      <c r="I157" s="827"/>
      <c r="J157" s="827"/>
      <c r="K157" s="827"/>
      <c r="L157" s="827"/>
      <c r="M157" s="827"/>
      <c r="N157" s="827"/>
      <c r="O157" s="827"/>
      <c r="P157" s="827"/>
      <c r="Q157" s="827"/>
      <c r="R157" s="827"/>
      <c r="S157" s="827"/>
      <c r="T157" s="827"/>
      <c r="U157" s="827"/>
      <c r="V157" s="827"/>
      <c r="W157" s="827"/>
      <c r="X157" s="827"/>
      <c r="Y157" s="827"/>
      <c r="Z157" s="827"/>
      <c r="AA157" s="827"/>
      <c r="AB157" s="827"/>
      <c r="AC157" s="827"/>
      <c r="AD157" s="827"/>
      <c r="AE157" s="827"/>
      <c r="AF157" s="827"/>
      <c r="AG157" s="827"/>
      <c r="AH157" s="827"/>
      <c r="AI157" s="827"/>
      <c r="AJ157" s="827"/>
      <c r="AK157" s="827"/>
      <c r="AL157" s="827"/>
      <c r="AM157" s="827"/>
      <c r="AN157" s="827"/>
      <c r="AO157" s="827"/>
      <c r="AP157" s="827"/>
      <c r="AQ157" s="827"/>
      <c r="AR157" s="827"/>
      <c r="AS157" s="827"/>
      <c r="AT157" s="827"/>
      <c r="AU157" s="827"/>
      <c r="AV157" s="827"/>
      <c r="AW157" s="827"/>
      <c r="AX157" s="827"/>
      <c r="AY157" s="827"/>
      <c r="AZ157" s="827"/>
      <c r="BA157" s="827"/>
      <c r="BB157" s="827"/>
      <c r="BC157" s="827"/>
      <c r="BD157" s="827"/>
      <c r="BE157" s="827"/>
      <c r="BF157" s="827"/>
      <c r="BG157" s="827"/>
      <c r="BH157" s="827"/>
      <c r="BI157" s="827"/>
      <c r="BJ157" s="827"/>
      <c r="BK157" s="827"/>
      <c r="BL157" s="827"/>
      <c r="BM157" s="827"/>
      <c r="BN157" s="827"/>
      <c r="BO157" s="827"/>
      <c r="BP157" s="827"/>
      <c r="BQ157" s="827"/>
      <c r="BR157" s="827"/>
      <c r="BS157" s="827"/>
      <c r="BT157" s="827"/>
      <c r="BU157" s="827"/>
      <c r="BV157" s="827"/>
      <c r="BW157" s="827"/>
      <c r="BX157" s="827"/>
      <c r="BY157" s="827"/>
      <c r="BZ157" s="828"/>
      <c r="CB157" s="15"/>
      <c r="CC157" s="15"/>
      <c r="CD157" s="15"/>
      <c r="CE157" s="15"/>
      <c r="CF157" s="15"/>
      <c r="CG157" s="15"/>
      <c r="CH157" s="15"/>
      <c r="CI157" s="15"/>
    </row>
    <row r="158" spans="1:91" ht="17.25" customHeight="1">
      <c r="B158" s="826"/>
      <c r="C158" s="827"/>
      <c r="D158" s="827"/>
      <c r="E158" s="827"/>
      <c r="F158" s="827"/>
      <c r="G158" s="827"/>
      <c r="H158" s="827"/>
      <c r="I158" s="827"/>
      <c r="J158" s="827"/>
      <c r="K158" s="827"/>
      <c r="L158" s="827"/>
      <c r="M158" s="827"/>
      <c r="N158" s="827"/>
      <c r="O158" s="827"/>
      <c r="P158" s="827"/>
      <c r="Q158" s="827"/>
      <c r="R158" s="827"/>
      <c r="S158" s="827"/>
      <c r="T158" s="827"/>
      <c r="U158" s="827"/>
      <c r="V158" s="827"/>
      <c r="W158" s="827"/>
      <c r="X158" s="827"/>
      <c r="Y158" s="827"/>
      <c r="Z158" s="827"/>
      <c r="AA158" s="827"/>
      <c r="AB158" s="827"/>
      <c r="AC158" s="827"/>
      <c r="AD158" s="827"/>
      <c r="AE158" s="827"/>
      <c r="AF158" s="827"/>
      <c r="AG158" s="827"/>
      <c r="AH158" s="827"/>
      <c r="AI158" s="827"/>
      <c r="AJ158" s="827"/>
      <c r="AK158" s="827"/>
      <c r="AL158" s="827"/>
      <c r="AM158" s="827"/>
      <c r="AN158" s="827"/>
      <c r="AO158" s="827"/>
      <c r="AP158" s="827"/>
      <c r="AQ158" s="827"/>
      <c r="AR158" s="827"/>
      <c r="AS158" s="827"/>
      <c r="AT158" s="827"/>
      <c r="AU158" s="827"/>
      <c r="AV158" s="827"/>
      <c r="AW158" s="827"/>
      <c r="AX158" s="827"/>
      <c r="AY158" s="827"/>
      <c r="AZ158" s="827"/>
      <c r="BA158" s="827"/>
      <c r="BB158" s="827"/>
      <c r="BC158" s="827"/>
      <c r="BD158" s="827"/>
      <c r="BE158" s="827"/>
      <c r="BF158" s="827"/>
      <c r="BG158" s="827"/>
      <c r="BH158" s="827"/>
      <c r="BI158" s="827"/>
      <c r="BJ158" s="827"/>
      <c r="BK158" s="827"/>
      <c r="BL158" s="827"/>
      <c r="BM158" s="827"/>
      <c r="BN158" s="827"/>
      <c r="BO158" s="827"/>
      <c r="BP158" s="827"/>
      <c r="BQ158" s="827"/>
      <c r="BR158" s="827"/>
      <c r="BS158" s="827"/>
      <c r="BT158" s="827"/>
      <c r="BU158" s="827"/>
      <c r="BV158" s="827"/>
      <c r="BW158" s="827"/>
      <c r="BX158" s="827"/>
      <c r="BY158" s="827"/>
      <c r="BZ158" s="828"/>
      <c r="CB158" s="15"/>
      <c r="CC158" s="15"/>
      <c r="CD158" s="15"/>
      <c r="CE158" s="15"/>
      <c r="CF158" s="15"/>
      <c r="CG158" s="15"/>
      <c r="CH158" s="15"/>
      <c r="CI158" s="15"/>
    </row>
    <row r="159" spans="1:91" ht="17.25" customHeight="1" thickBot="1">
      <c r="B159" s="829"/>
      <c r="C159" s="830"/>
      <c r="D159" s="830"/>
      <c r="E159" s="830"/>
      <c r="F159" s="830"/>
      <c r="G159" s="830"/>
      <c r="H159" s="830"/>
      <c r="I159" s="830"/>
      <c r="J159" s="830"/>
      <c r="K159" s="830"/>
      <c r="L159" s="830"/>
      <c r="M159" s="830"/>
      <c r="N159" s="830"/>
      <c r="O159" s="830"/>
      <c r="P159" s="830"/>
      <c r="Q159" s="830"/>
      <c r="R159" s="830"/>
      <c r="S159" s="830"/>
      <c r="T159" s="830"/>
      <c r="U159" s="830"/>
      <c r="V159" s="830"/>
      <c r="W159" s="830"/>
      <c r="X159" s="830"/>
      <c r="Y159" s="830"/>
      <c r="Z159" s="830"/>
      <c r="AA159" s="830"/>
      <c r="AB159" s="830"/>
      <c r="AC159" s="830"/>
      <c r="AD159" s="830"/>
      <c r="AE159" s="830"/>
      <c r="AF159" s="830"/>
      <c r="AG159" s="830"/>
      <c r="AH159" s="830"/>
      <c r="AI159" s="830"/>
      <c r="AJ159" s="830"/>
      <c r="AK159" s="830"/>
      <c r="AL159" s="830"/>
      <c r="AM159" s="830"/>
      <c r="AN159" s="830"/>
      <c r="AO159" s="830"/>
      <c r="AP159" s="830"/>
      <c r="AQ159" s="830"/>
      <c r="AR159" s="830"/>
      <c r="AS159" s="830"/>
      <c r="AT159" s="830"/>
      <c r="AU159" s="830"/>
      <c r="AV159" s="830"/>
      <c r="AW159" s="830"/>
      <c r="AX159" s="830"/>
      <c r="AY159" s="830"/>
      <c r="AZ159" s="830"/>
      <c r="BA159" s="830"/>
      <c r="BB159" s="830"/>
      <c r="BC159" s="830"/>
      <c r="BD159" s="830"/>
      <c r="BE159" s="830"/>
      <c r="BF159" s="830"/>
      <c r="BG159" s="830"/>
      <c r="BH159" s="830"/>
      <c r="BI159" s="830"/>
      <c r="BJ159" s="830"/>
      <c r="BK159" s="830"/>
      <c r="BL159" s="830"/>
      <c r="BM159" s="830"/>
      <c r="BN159" s="830"/>
      <c r="BO159" s="830"/>
      <c r="BP159" s="830"/>
      <c r="BQ159" s="830"/>
      <c r="BR159" s="830"/>
      <c r="BS159" s="830"/>
      <c r="BT159" s="830"/>
      <c r="BU159" s="830"/>
      <c r="BV159" s="830"/>
      <c r="BW159" s="830"/>
      <c r="BX159" s="830"/>
      <c r="BY159" s="830"/>
      <c r="BZ159" s="831"/>
      <c r="CB159" s="15"/>
      <c r="CC159" s="15"/>
      <c r="CD159" s="15"/>
      <c r="CE159" s="15"/>
      <c r="CF159" s="15"/>
      <c r="CG159" s="15"/>
      <c r="CH159" s="15"/>
      <c r="CI159" s="15"/>
    </row>
    <row r="160" spans="1:91" s="8" customFormat="1" ht="18" customHeight="1" thickBot="1">
      <c r="A160" s="7"/>
      <c r="B160" s="598" t="s">
        <v>280</v>
      </c>
      <c r="C160" s="599"/>
      <c r="D160" s="599"/>
      <c r="E160" s="599"/>
      <c r="F160" s="599"/>
      <c r="G160" s="599"/>
      <c r="H160" s="599"/>
      <c r="I160" s="599"/>
      <c r="J160" s="599"/>
      <c r="K160" s="599"/>
      <c r="L160" s="599"/>
      <c r="M160" s="599"/>
      <c r="N160" s="599"/>
      <c r="O160" s="599"/>
      <c r="P160" s="599"/>
      <c r="Q160" s="599"/>
      <c r="R160" s="599"/>
      <c r="S160" s="599"/>
      <c r="T160" s="599"/>
      <c r="U160" s="599"/>
      <c r="V160" s="599"/>
      <c r="W160" s="599"/>
      <c r="X160" s="599"/>
      <c r="Y160" s="599"/>
      <c r="Z160" s="599"/>
      <c r="AA160" s="599"/>
      <c r="AB160" s="599"/>
      <c r="AC160" s="599"/>
      <c r="AD160" s="599"/>
      <c r="AE160" s="599"/>
      <c r="AF160" s="599"/>
      <c r="AG160" s="599"/>
      <c r="AH160" s="599"/>
      <c r="AI160" s="599"/>
      <c r="AJ160" s="599"/>
      <c r="AK160" s="599"/>
      <c r="AL160" s="599"/>
      <c r="AM160" s="599"/>
      <c r="AN160" s="599"/>
      <c r="AO160" s="599"/>
      <c r="AP160" s="599"/>
      <c r="AQ160" s="599"/>
      <c r="AR160" s="599"/>
      <c r="AS160" s="599"/>
      <c r="AT160" s="599"/>
      <c r="AU160" s="599"/>
      <c r="AV160" s="599"/>
      <c r="AW160" s="599"/>
      <c r="AX160" s="599"/>
      <c r="AY160" s="599"/>
      <c r="AZ160" s="599"/>
      <c r="BA160" s="599"/>
      <c r="BB160" s="599"/>
      <c r="BC160" s="599"/>
      <c r="BD160" s="599"/>
      <c r="BE160" s="599"/>
      <c r="BF160" s="599"/>
      <c r="BG160" s="599"/>
      <c r="BH160" s="599"/>
      <c r="BI160" s="599"/>
      <c r="BJ160" s="599"/>
      <c r="BK160" s="599"/>
      <c r="BL160" s="599"/>
      <c r="BM160" s="599"/>
      <c r="BN160" s="599"/>
      <c r="BO160" s="599"/>
      <c r="BP160" s="599"/>
      <c r="BQ160" s="599"/>
      <c r="BR160" s="599"/>
      <c r="BS160" s="599"/>
      <c r="BT160" s="599"/>
      <c r="BU160" s="599"/>
      <c r="BV160" s="599"/>
      <c r="BW160" s="599"/>
      <c r="BX160" s="599"/>
      <c r="BY160" s="599"/>
      <c r="BZ160" s="600"/>
    </row>
    <row r="161" spans="1:78" s="8" customFormat="1" ht="9" customHeight="1">
      <c r="A161" s="7"/>
      <c r="B161" s="133"/>
      <c r="C161" s="134"/>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c r="AU161" s="135"/>
      <c r="AV161" s="136"/>
      <c r="AW161" s="135"/>
      <c r="AX161" s="137"/>
      <c r="AY161" s="137"/>
      <c r="AZ161" s="137"/>
      <c r="BA161" s="137"/>
      <c r="BB161" s="137"/>
      <c r="BC161" s="138"/>
      <c r="BD161" s="138"/>
      <c r="BE161" s="138"/>
      <c r="BF161" s="138"/>
      <c r="BG161" s="139"/>
      <c r="BH161" s="139"/>
      <c r="BI161" s="139"/>
      <c r="BJ161" s="139"/>
      <c r="BK161" s="139"/>
      <c r="BL161" s="139"/>
      <c r="BM161" s="140"/>
      <c r="BN161" s="134"/>
      <c r="BO161" s="134"/>
      <c r="BP161" s="134"/>
      <c r="BQ161" s="134"/>
      <c r="BR161" s="134"/>
      <c r="BS161" s="134"/>
      <c r="BT161" s="134"/>
      <c r="BU161" s="134"/>
      <c r="BV161" s="134"/>
      <c r="BW161" s="134"/>
      <c r="BX161" s="134"/>
      <c r="BY161" s="134"/>
      <c r="BZ161" s="141"/>
    </row>
    <row r="162" spans="1:78" s="8" customFormat="1">
      <c r="A162" s="7"/>
      <c r="B162" s="142"/>
      <c r="C162" s="149"/>
      <c r="D162" s="643" t="s">
        <v>138</v>
      </c>
      <c r="E162" s="643"/>
      <c r="F162" s="643"/>
      <c r="G162" s="643"/>
      <c r="H162" s="643"/>
      <c r="I162" s="643"/>
      <c r="J162" s="659" t="str">
        <f>IF(V5="","",V5)</f>
        <v/>
      </c>
      <c r="K162" s="659"/>
      <c r="L162" s="659"/>
      <c r="M162" s="659"/>
      <c r="N162" s="659"/>
      <c r="O162" s="659"/>
      <c r="P162" s="659"/>
      <c r="Q162" s="659"/>
      <c r="R162" s="659"/>
      <c r="S162" s="659"/>
      <c r="T162" s="659"/>
      <c r="U162" s="659"/>
      <c r="V162" s="659"/>
      <c r="W162" s="659"/>
      <c r="X162" s="659"/>
      <c r="Y162" s="659"/>
      <c r="Z162" s="659"/>
      <c r="AA162" s="659"/>
      <c r="AB162" s="659"/>
      <c r="AC162" s="659"/>
      <c r="AD162" s="659"/>
      <c r="AE162" s="659"/>
      <c r="AF162" s="659"/>
      <c r="AG162" s="659"/>
      <c r="AH162" s="659"/>
      <c r="AI162" s="659"/>
      <c r="AJ162" s="659"/>
      <c r="AK162" s="659"/>
      <c r="AL162" s="659"/>
      <c r="AM162" s="659"/>
      <c r="AN162" s="659"/>
      <c r="AO162" s="659"/>
      <c r="AP162" s="659"/>
      <c r="AQ162" s="644" t="s">
        <v>140</v>
      </c>
      <c r="AR162" s="644"/>
      <c r="AS162" s="644"/>
      <c r="AT162" s="644"/>
      <c r="AU162" s="644"/>
      <c r="AV162" s="644"/>
      <c r="AW162" s="654"/>
      <c r="AX162" s="654"/>
      <c r="AY162" s="654"/>
      <c r="AZ162" s="654"/>
      <c r="BA162" s="654"/>
      <c r="BB162" s="654"/>
      <c r="BC162" s="654"/>
      <c r="BD162" s="654"/>
      <c r="BE162" s="654"/>
      <c r="BF162" s="654"/>
      <c r="BG162" s="644" t="s">
        <v>139</v>
      </c>
      <c r="BH162" s="644"/>
      <c r="BI162" s="644"/>
      <c r="BJ162" s="644"/>
      <c r="BK162" s="644"/>
      <c r="BL162" s="644"/>
      <c r="BM162" s="655"/>
      <c r="BN162" s="656"/>
      <c r="BO162" s="656"/>
      <c r="BP162" s="656"/>
      <c r="BQ162" s="656"/>
      <c r="BR162" s="656"/>
      <c r="BS162" s="656"/>
      <c r="BT162" s="656"/>
      <c r="BU162" s="656"/>
      <c r="BV162" s="656"/>
      <c r="BW162" s="657" t="s">
        <v>141</v>
      </c>
      <c r="BX162" s="657"/>
      <c r="BY162" s="657"/>
      <c r="BZ162" s="658"/>
    </row>
    <row r="163" spans="1:78" s="8" customFormat="1" ht="18.75" customHeight="1">
      <c r="A163" s="7"/>
      <c r="B163" s="142"/>
      <c r="C163" s="149"/>
      <c r="D163" s="662" t="s">
        <v>142</v>
      </c>
      <c r="E163" s="663"/>
      <c r="F163" s="663"/>
      <c r="G163" s="663"/>
      <c r="H163" s="663"/>
      <c r="I163" s="664"/>
      <c r="J163" s="660"/>
      <c r="K163" s="660"/>
      <c r="L163" s="660"/>
      <c r="M163" s="660"/>
      <c r="N163" s="660"/>
      <c r="O163" s="660"/>
      <c r="P163" s="660"/>
      <c r="Q163" s="660"/>
      <c r="R163" s="660"/>
      <c r="S163" s="660"/>
      <c r="T163" s="660"/>
      <c r="U163" s="660"/>
      <c r="V163" s="660"/>
      <c r="W163" s="660"/>
      <c r="X163" s="660"/>
      <c r="Y163" s="660"/>
      <c r="Z163" s="660"/>
      <c r="AA163" s="660"/>
      <c r="AB163" s="660"/>
      <c r="AC163" s="660"/>
      <c r="AD163" s="660"/>
      <c r="AE163" s="660"/>
      <c r="AF163" s="660"/>
      <c r="AG163" s="660"/>
      <c r="AH163" s="660"/>
      <c r="AI163" s="660"/>
      <c r="AJ163" s="660"/>
      <c r="AK163" s="660"/>
      <c r="AL163" s="660"/>
      <c r="AM163" s="660"/>
      <c r="AN163" s="660"/>
      <c r="AO163" s="660"/>
      <c r="AP163" s="660"/>
      <c r="AQ163" s="660"/>
      <c r="AR163" s="660"/>
      <c r="AS163" s="660"/>
      <c r="AT163" s="660"/>
      <c r="AU163" s="660"/>
      <c r="AV163" s="660"/>
      <c r="AW163" s="660"/>
      <c r="AX163" s="660"/>
      <c r="AY163" s="660"/>
      <c r="AZ163" s="660"/>
      <c r="BA163" s="660"/>
      <c r="BB163" s="660"/>
      <c r="BC163" s="660"/>
      <c r="BD163" s="660"/>
      <c r="BE163" s="660"/>
      <c r="BF163" s="660"/>
      <c r="BG163" s="660"/>
      <c r="BH163" s="660"/>
      <c r="BI163" s="660"/>
      <c r="BJ163" s="660"/>
      <c r="BK163" s="660"/>
      <c r="BL163" s="660"/>
      <c r="BM163" s="660"/>
      <c r="BN163" s="660"/>
      <c r="BO163" s="660"/>
      <c r="BP163" s="660"/>
      <c r="BQ163" s="660"/>
      <c r="BR163" s="660"/>
      <c r="BS163" s="660"/>
      <c r="BT163" s="660"/>
      <c r="BU163" s="660"/>
      <c r="BV163" s="660"/>
      <c r="BW163" s="660"/>
      <c r="BX163" s="660"/>
      <c r="BY163" s="660"/>
      <c r="BZ163" s="661"/>
    </row>
    <row r="164" spans="1:78" s="8" customFormat="1">
      <c r="A164" s="7"/>
      <c r="B164" s="142"/>
      <c r="C164" s="149"/>
      <c r="D164" s="665"/>
      <c r="E164" s="666"/>
      <c r="F164" s="666"/>
      <c r="G164" s="666"/>
      <c r="H164" s="666"/>
      <c r="I164" s="667"/>
      <c r="J164" s="660"/>
      <c r="K164" s="660"/>
      <c r="L164" s="660"/>
      <c r="M164" s="660"/>
      <c r="N164" s="660"/>
      <c r="O164" s="660"/>
      <c r="P164" s="660"/>
      <c r="Q164" s="660"/>
      <c r="R164" s="660"/>
      <c r="S164" s="660"/>
      <c r="T164" s="660"/>
      <c r="U164" s="660"/>
      <c r="V164" s="660"/>
      <c r="W164" s="660"/>
      <c r="X164" s="660"/>
      <c r="Y164" s="660"/>
      <c r="Z164" s="660"/>
      <c r="AA164" s="660"/>
      <c r="AB164" s="660"/>
      <c r="AC164" s="660"/>
      <c r="AD164" s="660"/>
      <c r="AE164" s="660"/>
      <c r="AF164" s="660"/>
      <c r="AG164" s="660"/>
      <c r="AH164" s="660"/>
      <c r="AI164" s="660"/>
      <c r="AJ164" s="660"/>
      <c r="AK164" s="660"/>
      <c r="AL164" s="660"/>
      <c r="AM164" s="660"/>
      <c r="AN164" s="660"/>
      <c r="AO164" s="660"/>
      <c r="AP164" s="660"/>
      <c r="AQ164" s="660"/>
      <c r="AR164" s="660"/>
      <c r="AS164" s="660"/>
      <c r="AT164" s="660"/>
      <c r="AU164" s="660"/>
      <c r="AV164" s="660"/>
      <c r="AW164" s="660"/>
      <c r="AX164" s="660"/>
      <c r="AY164" s="660"/>
      <c r="AZ164" s="660"/>
      <c r="BA164" s="660"/>
      <c r="BB164" s="660"/>
      <c r="BC164" s="660"/>
      <c r="BD164" s="660"/>
      <c r="BE164" s="660"/>
      <c r="BF164" s="660"/>
      <c r="BG164" s="660"/>
      <c r="BH164" s="660"/>
      <c r="BI164" s="660"/>
      <c r="BJ164" s="660"/>
      <c r="BK164" s="660"/>
      <c r="BL164" s="660"/>
      <c r="BM164" s="660"/>
      <c r="BN164" s="660"/>
      <c r="BO164" s="660"/>
      <c r="BP164" s="660"/>
      <c r="BQ164" s="660"/>
      <c r="BR164" s="660"/>
      <c r="BS164" s="660"/>
      <c r="BT164" s="660"/>
      <c r="BU164" s="660"/>
      <c r="BV164" s="660"/>
      <c r="BW164" s="660"/>
      <c r="BX164" s="660"/>
      <c r="BY164" s="660"/>
      <c r="BZ164" s="661"/>
    </row>
    <row r="165" spans="1:78" s="8" customFormat="1">
      <c r="A165" s="7"/>
      <c r="B165" s="142"/>
      <c r="C165" s="149"/>
      <c r="D165" s="665"/>
      <c r="E165" s="666"/>
      <c r="F165" s="666"/>
      <c r="G165" s="666"/>
      <c r="H165" s="666"/>
      <c r="I165" s="667"/>
      <c r="J165" s="660"/>
      <c r="K165" s="660"/>
      <c r="L165" s="660"/>
      <c r="M165" s="660"/>
      <c r="N165" s="660"/>
      <c r="O165" s="660"/>
      <c r="P165" s="660"/>
      <c r="Q165" s="660"/>
      <c r="R165" s="660"/>
      <c r="S165" s="660"/>
      <c r="T165" s="660"/>
      <c r="U165" s="660"/>
      <c r="V165" s="660"/>
      <c r="W165" s="660"/>
      <c r="X165" s="660"/>
      <c r="Y165" s="660"/>
      <c r="Z165" s="660"/>
      <c r="AA165" s="660"/>
      <c r="AB165" s="660"/>
      <c r="AC165" s="660"/>
      <c r="AD165" s="660"/>
      <c r="AE165" s="660"/>
      <c r="AF165" s="660"/>
      <c r="AG165" s="660"/>
      <c r="AH165" s="660"/>
      <c r="AI165" s="660"/>
      <c r="AJ165" s="660"/>
      <c r="AK165" s="660"/>
      <c r="AL165" s="660"/>
      <c r="AM165" s="660"/>
      <c r="AN165" s="660"/>
      <c r="AO165" s="660"/>
      <c r="AP165" s="660"/>
      <c r="AQ165" s="660"/>
      <c r="AR165" s="660"/>
      <c r="AS165" s="660"/>
      <c r="AT165" s="660"/>
      <c r="AU165" s="660"/>
      <c r="AV165" s="660"/>
      <c r="AW165" s="660"/>
      <c r="AX165" s="660"/>
      <c r="AY165" s="660"/>
      <c r="AZ165" s="660"/>
      <c r="BA165" s="660"/>
      <c r="BB165" s="660"/>
      <c r="BC165" s="660"/>
      <c r="BD165" s="660"/>
      <c r="BE165" s="660"/>
      <c r="BF165" s="660"/>
      <c r="BG165" s="660"/>
      <c r="BH165" s="660"/>
      <c r="BI165" s="660"/>
      <c r="BJ165" s="660"/>
      <c r="BK165" s="660"/>
      <c r="BL165" s="660"/>
      <c r="BM165" s="660"/>
      <c r="BN165" s="660"/>
      <c r="BO165" s="660"/>
      <c r="BP165" s="660"/>
      <c r="BQ165" s="660"/>
      <c r="BR165" s="660"/>
      <c r="BS165" s="660"/>
      <c r="BT165" s="660"/>
      <c r="BU165" s="660"/>
      <c r="BV165" s="660"/>
      <c r="BW165" s="660"/>
      <c r="BX165" s="660"/>
      <c r="BY165" s="660"/>
      <c r="BZ165" s="661"/>
    </row>
    <row r="166" spans="1:78" s="8" customFormat="1">
      <c r="A166" s="7"/>
      <c r="B166" s="142"/>
      <c r="C166" s="149"/>
      <c r="D166" s="668"/>
      <c r="E166" s="669"/>
      <c r="F166" s="669"/>
      <c r="G166" s="669"/>
      <c r="H166" s="669"/>
      <c r="I166" s="670"/>
      <c r="J166" s="660"/>
      <c r="K166" s="660"/>
      <c r="L166" s="660"/>
      <c r="M166" s="660"/>
      <c r="N166" s="660"/>
      <c r="O166" s="660"/>
      <c r="P166" s="660"/>
      <c r="Q166" s="660"/>
      <c r="R166" s="660"/>
      <c r="S166" s="660"/>
      <c r="T166" s="660"/>
      <c r="U166" s="660"/>
      <c r="V166" s="660"/>
      <c r="W166" s="660"/>
      <c r="X166" s="660"/>
      <c r="Y166" s="660"/>
      <c r="Z166" s="660"/>
      <c r="AA166" s="660"/>
      <c r="AB166" s="660"/>
      <c r="AC166" s="660"/>
      <c r="AD166" s="660"/>
      <c r="AE166" s="660"/>
      <c r="AF166" s="660"/>
      <c r="AG166" s="660"/>
      <c r="AH166" s="660"/>
      <c r="AI166" s="660"/>
      <c r="AJ166" s="660"/>
      <c r="AK166" s="660"/>
      <c r="AL166" s="660"/>
      <c r="AM166" s="660"/>
      <c r="AN166" s="660"/>
      <c r="AO166" s="660"/>
      <c r="AP166" s="660"/>
      <c r="AQ166" s="660"/>
      <c r="AR166" s="660"/>
      <c r="AS166" s="660"/>
      <c r="AT166" s="660"/>
      <c r="AU166" s="660"/>
      <c r="AV166" s="660"/>
      <c r="AW166" s="660"/>
      <c r="AX166" s="660"/>
      <c r="AY166" s="660"/>
      <c r="AZ166" s="660"/>
      <c r="BA166" s="660"/>
      <c r="BB166" s="660"/>
      <c r="BC166" s="660"/>
      <c r="BD166" s="660"/>
      <c r="BE166" s="660"/>
      <c r="BF166" s="660"/>
      <c r="BG166" s="660"/>
      <c r="BH166" s="660"/>
      <c r="BI166" s="660"/>
      <c r="BJ166" s="660"/>
      <c r="BK166" s="660"/>
      <c r="BL166" s="660"/>
      <c r="BM166" s="660"/>
      <c r="BN166" s="660"/>
      <c r="BO166" s="660"/>
      <c r="BP166" s="660"/>
      <c r="BQ166" s="660"/>
      <c r="BR166" s="660"/>
      <c r="BS166" s="660"/>
      <c r="BT166" s="660"/>
      <c r="BU166" s="660"/>
      <c r="BV166" s="660"/>
      <c r="BW166" s="660"/>
      <c r="BX166" s="660"/>
      <c r="BY166" s="660"/>
      <c r="BZ166" s="661"/>
    </row>
    <row r="167" spans="1:78" s="8" customFormat="1" ht="19.5" thickBot="1">
      <c r="A167" s="7"/>
      <c r="B167" s="144"/>
      <c r="C167" s="145"/>
      <c r="D167" s="145"/>
      <c r="E167" s="145"/>
      <c r="F167" s="145"/>
      <c r="G167" s="145"/>
      <c r="H167" s="145"/>
      <c r="I167" s="145"/>
      <c r="J167" s="145"/>
      <c r="K167" s="145"/>
      <c r="L167" s="145"/>
      <c r="M167" s="145"/>
      <c r="N167" s="146"/>
      <c r="O167" s="146"/>
      <c r="P167" s="146"/>
      <c r="Q167" s="146"/>
      <c r="R167" s="146"/>
      <c r="S167" s="147"/>
      <c r="T167" s="146"/>
      <c r="U167" s="146"/>
      <c r="V167" s="146"/>
      <c r="W167" s="146"/>
      <c r="X167" s="146"/>
      <c r="Y167" s="146"/>
      <c r="Z167" s="146"/>
      <c r="AA167" s="146"/>
      <c r="AB167" s="146"/>
      <c r="AC167" s="146"/>
      <c r="AD167" s="146"/>
      <c r="AE167" s="146"/>
      <c r="AF167" s="146"/>
      <c r="AG167" s="146"/>
      <c r="AH167" s="146"/>
      <c r="AI167" s="146"/>
      <c r="AJ167" s="146"/>
      <c r="AK167" s="146"/>
      <c r="AL167" s="146"/>
      <c r="AM167" s="146"/>
      <c r="AN167" s="146"/>
      <c r="AO167" s="146"/>
      <c r="AP167" s="146"/>
      <c r="AQ167" s="146"/>
      <c r="AR167" s="146"/>
      <c r="AS167" s="146"/>
      <c r="AT167" s="146"/>
      <c r="AU167" s="146"/>
      <c r="AV167" s="146"/>
      <c r="AW167" s="146"/>
      <c r="AX167" s="146"/>
      <c r="AY167" s="146"/>
      <c r="AZ167" s="146"/>
      <c r="BA167" s="146"/>
      <c r="BB167" s="146"/>
      <c r="BC167" s="146"/>
      <c r="BD167" s="146"/>
      <c r="BE167" s="146"/>
      <c r="BF167" s="146"/>
      <c r="BG167" s="146"/>
      <c r="BH167" s="145"/>
      <c r="BI167" s="145"/>
      <c r="BJ167" s="145"/>
      <c r="BK167" s="145"/>
      <c r="BL167" s="145"/>
      <c r="BM167" s="145"/>
      <c r="BN167" s="145"/>
      <c r="BO167" s="145"/>
      <c r="BP167" s="145"/>
      <c r="BQ167" s="145"/>
      <c r="BR167" s="145"/>
      <c r="BS167" s="145"/>
      <c r="BT167" s="145"/>
      <c r="BU167" s="145"/>
      <c r="BV167" s="145"/>
      <c r="BW167" s="145"/>
      <c r="BX167" s="145"/>
      <c r="BY167" s="145"/>
      <c r="BZ167" s="148"/>
    </row>
    <row r="168" spans="1:78" s="8" customFormat="1" ht="19.5" thickBot="1">
      <c r="A168" s="7"/>
      <c r="B168" s="598" t="s">
        <v>281</v>
      </c>
      <c r="C168" s="599"/>
      <c r="D168" s="599"/>
      <c r="E168" s="599"/>
      <c r="F168" s="599"/>
      <c r="G168" s="599"/>
      <c r="H168" s="599"/>
      <c r="I168" s="599"/>
      <c r="J168" s="599"/>
      <c r="K168" s="599"/>
      <c r="L168" s="599"/>
      <c r="M168" s="599"/>
      <c r="N168" s="599"/>
      <c r="O168" s="599"/>
      <c r="P168" s="599"/>
      <c r="Q168" s="599"/>
      <c r="R168" s="599"/>
      <c r="S168" s="599"/>
      <c r="T168" s="599"/>
      <c r="U168" s="599"/>
      <c r="V168" s="599"/>
      <c r="W168" s="599"/>
      <c r="X168" s="599"/>
      <c r="Y168" s="599"/>
      <c r="Z168" s="599"/>
      <c r="AA168" s="599"/>
      <c r="AB168" s="599"/>
      <c r="AC168" s="599"/>
      <c r="AD168" s="599"/>
      <c r="AE168" s="599"/>
      <c r="AF168" s="599"/>
      <c r="AG168" s="599"/>
      <c r="AH168" s="599"/>
      <c r="AI168" s="599"/>
      <c r="AJ168" s="599"/>
      <c r="AK168" s="599"/>
      <c r="AL168" s="599"/>
      <c r="AM168" s="599"/>
      <c r="AN168" s="599"/>
      <c r="AO168" s="599"/>
      <c r="AP168" s="599"/>
      <c r="AQ168" s="599"/>
      <c r="AR168" s="599"/>
      <c r="AS168" s="599"/>
      <c r="AT168" s="599"/>
      <c r="AU168" s="599"/>
      <c r="AV168" s="599"/>
      <c r="AW168" s="599"/>
      <c r="AX168" s="599"/>
      <c r="AY168" s="599"/>
      <c r="AZ168" s="599"/>
      <c r="BA168" s="599"/>
      <c r="BB168" s="599"/>
      <c r="BC168" s="599"/>
      <c r="BD168" s="599"/>
      <c r="BE168" s="599"/>
      <c r="BF168" s="599"/>
      <c r="BG168" s="599"/>
      <c r="BH168" s="599"/>
      <c r="BI168" s="599"/>
      <c r="BJ168" s="599"/>
      <c r="BK168" s="599"/>
      <c r="BL168" s="599"/>
      <c r="BM168" s="599"/>
      <c r="BN168" s="599"/>
      <c r="BO168" s="599"/>
      <c r="BP168" s="599"/>
      <c r="BQ168" s="599"/>
      <c r="BR168" s="599"/>
      <c r="BS168" s="599"/>
      <c r="BT168" s="599"/>
      <c r="BU168" s="599"/>
      <c r="BV168" s="599"/>
      <c r="BW168" s="599"/>
      <c r="BX168" s="599"/>
      <c r="BY168" s="599"/>
      <c r="BZ168" s="600"/>
    </row>
    <row r="169" spans="1:78" s="8" customFormat="1">
      <c r="A169" s="7"/>
      <c r="B169" s="133"/>
      <c r="C169" s="134"/>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c r="AA169" s="135"/>
      <c r="AB169" s="135"/>
      <c r="AC169" s="135"/>
      <c r="AD169" s="135"/>
      <c r="AE169" s="135"/>
      <c r="AF169" s="135"/>
      <c r="AG169" s="135"/>
      <c r="AH169" s="135"/>
      <c r="AI169" s="135"/>
      <c r="AJ169" s="135"/>
      <c r="AK169" s="135"/>
      <c r="AL169" s="135"/>
      <c r="AM169" s="135"/>
      <c r="AN169" s="135"/>
      <c r="AO169" s="135"/>
      <c r="AP169" s="135"/>
      <c r="AQ169" s="135"/>
      <c r="AR169" s="135"/>
      <c r="AS169" s="135"/>
      <c r="AT169" s="135"/>
      <c r="AU169" s="135"/>
      <c r="AV169" s="136"/>
      <c r="AW169" s="135"/>
      <c r="AX169" s="137"/>
      <c r="AY169" s="137"/>
      <c r="AZ169" s="137"/>
      <c r="BA169" s="137"/>
      <c r="BB169" s="137"/>
      <c r="BC169" s="138"/>
      <c r="BD169" s="138"/>
      <c r="BE169" s="155"/>
      <c r="BF169" s="155"/>
      <c r="BG169" s="155"/>
      <c r="BH169" s="155"/>
      <c r="BI169" s="155"/>
      <c r="BJ169" s="155"/>
      <c r="BK169" s="155"/>
      <c r="BL169" s="155"/>
      <c r="BM169" s="155"/>
      <c r="BN169" s="134"/>
      <c r="BO169" s="134"/>
      <c r="BP169" s="134"/>
      <c r="BQ169" s="134"/>
      <c r="BR169" s="138"/>
      <c r="BS169" s="138"/>
      <c r="BT169" s="139"/>
      <c r="BU169" s="139"/>
      <c r="BV169" s="139"/>
      <c r="BW169" s="139"/>
      <c r="BX169" s="139"/>
      <c r="BY169" s="139"/>
      <c r="BZ169" s="170" t="s">
        <v>144</v>
      </c>
    </row>
    <row r="170" spans="1:78" s="8" customFormat="1" ht="21" customHeight="1">
      <c r="A170" s="7"/>
      <c r="B170" s="142"/>
      <c r="C170" s="149"/>
      <c r="D170" s="683" t="s">
        <v>128</v>
      </c>
      <c r="E170" s="683"/>
      <c r="F170" s="683"/>
      <c r="G170" s="683"/>
      <c r="H170" s="683"/>
      <c r="I170" s="683"/>
      <c r="J170" s="683"/>
      <c r="K170" s="683"/>
      <c r="L170" s="683"/>
      <c r="M170" s="683"/>
      <c r="N170" s="683"/>
      <c r="O170" s="683"/>
      <c r="P170" s="683"/>
      <c r="Q170" s="683"/>
      <c r="R170" s="683"/>
      <c r="S170" s="683"/>
      <c r="T170" s="683"/>
      <c r="U170" s="683"/>
      <c r="V170" s="683" t="s">
        <v>129</v>
      </c>
      <c r="W170" s="683"/>
      <c r="X170" s="683"/>
      <c r="Y170" s="683"/>
      <c r="Z170" s="683"/>
      <c r="AA170" s="683"/>
      <c r="AB170" s="683"/>
      <c r="AC170" s="683"/>
      <c r="AD170" s="683"/>
      <c r="AE170" s="683"/>
      <c r="AF170" s="683"/>
      <c r="AG170" s="696" t="s">
        <v>130</v>
      </c>
      <c r="AH170" s="696"/>
      <c r="AI170" s="696"/>
      <c r="AJ170" s="696"/>
      <c r="AK170" s="696"/>
      <c r="AL170" s="696"/>
      <c r="AM170" s="696"/>
      <c r="AN170" s="696"/>
      <c r="AO170" s="696"/>
      <c r="AP170" s="696"/>
      <c r="AQ170" s="696"/>
      <c r="AR170" s="696" t="s">
        <v>131</v>
      </c>
      <c r="AS170" s="696"/>
      <c r="AT170" s="696"/>
      <c r="AU170" s="696"/>
      <c r="AV170" s="696"/>
      <c r="AW170" s="696"/>
      <c r="AX170" s="696"/>
      <c r="AY170" s="696"/>
      <c r="AZ170" s="696"/>
      <c r="BA170" s="696"/>
      <c r="BB170" s="696"/>
      <c r="BC170" s="696" t="s">
        <v>132</v>
      </c>
      <c r="BD170" s="696"/>
      <c r="BE170" s="696"/>
      <c r="BF170" s="696"/>
      <c r="BG170" s="696"/>
      <c r="BH170" s="696"/>
      <c r="BI170" s="696"/>
      <c r="BJ170" s="696"/>
      <c r="BK170" s="696"/>
      <c r="BL170" s="696"/>
      <c r="BM170" s="696"/>
      <c r="BN170" s="149"/>
      <c r="BO170" s="697" t="s">
        <v>133</v>
      </c>
      <c r="BP170" s="697"/>
      <c r="BQ170" s="697"/>
      <c r="BR170" s="697"/>
      <c r="BS170" s="697"/>
      <c r="BT170" s="697"/>
      <c r="BU170" s="698" t="s">
        <v>134</v>
      </c>
      <c r="BV170" s="699"/>
      <c r="BW170" s="699"/>
      <c r="BX170" s="699"/>
      <c r="BY170" s="699"/>
      <c r="BZ170" s="700"/>
    </row>
    <row r="171" spans="1:78" s="8" customFormat="1">
      <c r="A171" s="7"/>
      <c r="B171" s="142"/>
      <c r="C171" s="149"/>
      <c r="D171" s="684" t="s">
        <v>135</v>
      </c>
      <c r="E171" s="684"/>
      <c r="F171" s="684"/>
      <c r="G171" s="684"/>
      <c r="H171" s="684"/>
      <c r="I171" s="684"/>
      <c r="J171" s="684"/>
      <c r="K171" s="684"/>
      <c r="L171" s="684"/>
      <c r="M171" s="685"/>
      <c r="N171" s="685"/>
      <c r="O171" s="685"/>
      <c r="P171" s="685"/>
      <c r="Q171" s="685"/>
      <c r="R171" s="685"/>
      <c r="S171" s="685"/>
      <c r="T171" s="685"/>
      <c r="U171" s="686"/>
      <c r="V171" s="676"/>
      <c r="W171" s="676"/>
      <c r="X171" s="676"/>
      <c r="Y171" s="676"/>
      <c r="Z171" s="676"/>
      <c r="AA171" s="676"/>
      <c r="AB171" s="676"/>
      <c r="AC171" s="676"/>
      <c r="AD171" s="676"/>
      <c r="AE171" s="676"/>
      <c r="AF171" s="676"/>
      <c r="AG171" s="676"/>
      <c r="AH171" s="676"/>
      <c r="AI171" s="676"/>
      <c r="AJ171" s="676"/>
      <c r="AK171" s="676"/>
      <c r="AL171" s="676"/>
      <c r="AM171" s="676"/>
      <c r="AN171" s="676"/>
      <c r="AO171" s="676"/>
      <c r="AP171" s="676"/>
      <c r="AQ171" s="676"/>
      <c r="AR171" s="676"/>
      <c r="AS171" s="676"/>
      <c r="AT171" s="676"/>
      <c r="AU171" s="676"/>
      <c r="AV171" s="676"/>
      <c r="AW171" s="676"/>
      <c r="AX171" s="676"/>
      <c r="AY171" s="676"/>
      <c r="AZ171" s="676"/>
      <c r="BA171" s="676"/>
      <c r="BB171" s="676"/>
      <c r="BC171" s="676"/>
      <c r="BD171" s="676"/>
      <c r="BE171" s="676"/>
      <c r="BF171" s="676"/>
      <c r="BG171" s="676"/>
      <c r="BH171" s="676"/>
      <c r="BI171" s="676"/>
      <c r="BJ171" s="676"/>
      <c r="BK171" s="676"/>
      <c r="BL171" s="676"/>
      <c r="BM171" s="676"/>
      <c r="BN171" s="149"/>
      <c r="BO171" s="671" t="str">
        <f>IF(OR(M171="",V171="",AG171=""),"",ROUNDDOWN(V171/AG171,3))</f>
        <v/>
      </c>
      <c r="BP171" s="671"/>
      <c r="BQ171" s="671"/>
      <c r="BR171" s="671"/>
      <c r="BS171" s="671"/>
      <c r="BT171" s="671"/>
      <c r="BU171" s="671" t="str">
        <f>IF(OR(M171="",AR171="",BC171=""),"",ROUNDDOWN(AR171/BC171,3))</f>
        <v/>
      </c>
      <c r="BV171" s="671"/>
      <c r="BW171" s="671"/>
      <c r="BX171" s="671"/>
      <c r="BY171" s="671"/>
      <c r="BZ171" s="672"/>
    </row>
    <row r="172" spans="1:78" s="8" customFormat="1">
      <c r="A172" s="7"/>
      <c r="B172" s="142"/>
      <c r="C172" s="149"/>
      <c r="D172" s="684" t="s">
        <v>136</v>
      </c>
      <c r="E172" s="684"/>
      <c r="F172" s="684"/>
      <c r="G172" s="684"/>
      <c r="H172" s="684"/>
      <c r="I172" s="684"/>
      <c r="J172" s="684"/>
      <c r="K172" s="684"/>
      <c r="L172" s="684"/>
      <c r="M172" s="685"/>
      <c r="N172" s="685"/>
      <c r="O172" s="685"/>
      <c r="P172" s="685"/>
      <c r="Q172" s="685"/>
      <c r="R172" s="685"/>
      <c r="S172" s="685"/>
      <c r="T172" s="685"/>
      <c r="U172" s="686"/>
      <c r="V172" s="676"/>
      <c r="W172" s="676"/>
      <c r="X172" s="676"/>
      <c r="Y172" s="676"/>
      <c r="Z172" s="676"/>
      <c r="AA172" s="676"/>
      <c r="AB172" s="676"/>
      <c r="AC172" s="676"/>
      <c r="AD172" s="676"/>
      <c r="AE172" s="676"/>
      <c r="AF172" s="676"/>
      <c r="AG172" s="676"/>
      <c r="AH172" s="676"/>
      <c r="AI172" s="676"/>
      <c r="AJ172" s="676"/>
      <c r="AK172" s="676"/>
      <c r="AL172" s="676"/>
      <c r="AM172" s="676"/>
      <c r="AN172" s="676"/>
      <c r="AO172" s="676"/>
      <c r="AP172" s="676"/>
      <c r="AQ172" s="676"/>
      <c r="AR172" s="676"/>
      <c r="AS172" s="676"/>
      <c r="AT172" s="676"/>
      <c r="AU172" s="676"/>
      <c r="AV172" s="676"/>
      <c r="AW172" s="676"/>
      <c r="AX172" s="676"/>
      <c r="AY172" s="676"/>
      <c r="AZ172" s="676"/>
      <c r="BA172" s="676"/>
      <c r="BB172" s="676"/>
      <c r="BC172" s="676"/>
      <c r="BD172" s="676"/>
      <c r="BE172" s="676"/>
      <c r="BF172" s="676"/>
      <c r="BG172" s="676"/>
      <c r="BH172" s="676"/>
      <c r="BI172" s="676"/>
      <c r="BJ172" s="676"/>
      <c r="BK172" s="676"/>
      <c r="BL172" s="676"/>
      <c r="BM172" s="676"/>
      <c r="BN172" s="149"/>
      <c r="BO172" s="671" t="str">
        <f>IF(OR(M172="",V172="",AG172=""),"",ROUNDDOWN(V172/AG172,3))</f>
        <v/>
      </c>
      <c r="BP172" s="671"/>
      <c r="BQ172" s="671"/>
      <c r="BR172" s="671"/>
      <c r="BS172" s="671"/>
      <c r="BT172" s="671"/>
      <c r="BU172" s="671" t="str">
        <f>IF(OR(M172="",AR172="",BC172=""),"",ROUNDDOWN(AR172/BC172,3))</f>
        <v/>
      </c>
      <c r="BV172" s="671"/>
      <c r="BW172" s="671"/>
      <c r="BX172" s="671"/>
      <c r="BY172" s="671"/>
      <c r="BZ172" s="672"/>
    </row>
    <row r="173" spans="1:78" s="8" customFormat="1">
      <c r="A173" s="7"/>
      <c r="B173" s="142"/>
      <c r="C173" s="149"/>
      <c r="D173" s="149"/>
      <c r="E173" s="171"/>
      <c r="F173" s="172" t="s">
        <v>137</v>
      </c>
      <c r="G173" s="149"/>
      <c r="H173" s="169"/>
      <c r="I173" s="149"/>
      <c r="J173" s="169"/>
      <c r="K173" s="149"/>
      <c r="L173" s="149"/>
      <c r="M173" s="149"/>
      <c r="N173" s="149"/>
      <c r="O173" s="169"/>
      <c r="P173" s="149"/>
      <c r="Q173" s="149"/>
      <c r="R173" s="149"/>
      <c r="S173" s="149"/>
      <c r="T173" s="149"/>
      <c r="U173" s="149"/>
      <c r="V173" s="149"/>
      <c r="W173" s="149"/>
      <c r="X173" s="149"/>
      <c r="Y173" s="149"/>
      <c r="Z173" s="149"/>
      <c r="AA173" s="149"/>
      <c r="AB173" s="149"/>
      <c r="AC173" s="149"/>
      <c r="AD173" s="149"/>
      <c r="AE173" s="149"/>
      <c r="AF173" s="149"/>
      <c r="AG173" s="149"/>
      <c r="AH173" s="149"/>
      <c r="AI173" s="149"/>
      <c r="AJ173" s="149"/>
      <c r="AK173" s="149"/>
      <c r="AL173" s="149"/>
      <c r="AM173" s="149"/>
      <c r="AN173" s="149"/>
      <c r="AO173" s="149"/>
      <c r="AP173" s="149"/>
      <c r="AQ173" s="149"/>
      <c r="AR173" s="149"/>
      <c r="AS173" s="149"/>
      <c r="AT173" s="149"/>
      <c r="AU173" s="149"/>
      <c r="AV173" s="149"/>
      <c r="AW173" s="149"/>
      <c r="AX173" s="149"/>
      <c r="AY173" s="149"/>
      <c r="AZ173" s="149"/>
      <c r="BA173" s="149"/>
      <c r="BB173" s="149"/>
      <c r="BC173" s="149"/>
      <c r="BD173" s="149"/>
      <c r="BE173" s="149"/>
      <c r="BF173" s="149"/>
      <c r="BG173" s="149"/>
      <c r="BH173" s="149"/>
      <c r="BI173" s="149"/>
      <c r="BJ173" s="149"/>
      <c r="BK173" s="149"/>
      <c r="BL173" s="149"/>
      <c r="BM173" s="149"/>
      <c r="BN173" s="149"/>
      <c r="BO173" s="149"/>
      <c r="BP173" s="149"/>
      <c r="BQ173" s="149"/>
      <c r="BR173" s="149"/>
      <c r="BS173" s="149"/>
      <c r="BT173" s="149"/>
      <c r="BU173" s="149"/>
      <c r="BV173" s="149"/>
      <c r="BW173" s="149"/>
      <c r="BX173" s="149"/>
      <c r="BY173" s="149"/>
      <c r="BZ173" s="143"/>
    </row>
    <row r="174" spans="1:78" s="8" customFormat="1" ht="19.5" thickBot="1">
      <c r="A174" s="7"/>
      <c r="B174" s="144"/>
      <c r="C174" s="145"/>
      <c r="D174" s="145"/>
      <c r="E174" s="145"/>
      <c r="F174" s="145"/>
      <c r="G174" s="145"/>
      <c r="H174" s="701" t="s">
        <v>163</v>
      </c>
      <c r="I174" s="701"/>
      <c r="J174" s="701"/>
      <c r="K174" s="701"/>
      <c r="L174" s="701"/>
      <c r="M174" s="701"/>
      <c r="N174" s="701"/>
      <c r="O174" s="701"/>
      <c r="P174" s="701"/>
      <c r="Q174" s="701"/>
      <c r="R174" s="701"/>
      <c r="S174" s="701"/>
      <c r="T174" s="701"/>
      <c r="U174" s="701"/>
      <c r="V174" s="701"/>
      <c r="W174" s="701"/>
      <c r="X174" s="701"/>
      <c r="Y174" s="701"/>
      <c r="Z174" s="701"/>
      <c r="AA174" s="701"/>
      <c r="AB174" s="701"/>
      <c r="AC174" s="701"/>
      <c r="AD174" s="701"/>
      <c r="AE174" s="701"/>
      <c r="AF174" s="701"/>
      <c r="AG174" s="701"/>
      <c r="AH174" s="701"/>
      <c r="AI174" s="701"/>
      <c r="AJ174" s="701"/>
      <c r="AK174" s="701"/>
      <c r="AL174" s="701"/>
      <c r="AM174" s="701"/>
      <c r="AN174" s="701"/>
      <c r="AO174" s="701"/>
      <c r="AP174" s="701"/>
      <c r="AQ174" s="701"/>
      <c r="AR174" s="701"/>
      <c r="AS174" s="701"/>
      <c r="AT174" s="701"/>
      <c r="AU174" s="701"/>
      <c r="AV174" s="701"/>
      <c r="AW174" s="701"/>
      <c r="AX174" s="701"/>
      <c r="AY174" s="701"/>
      <c r="AZ174" s="701"/>
      <c r="BA174" s="701"/>
      <c r="BB174" s="701"/>
      <c r="BC174" s="701"/>
      <c r="BD174" s="701"/>
      <c r="BE174" s="701"/>
      <c r="BF174" s="701"/>
      <c r="BG174" s="701"/>
      <c r="BH174" s="701"/>
      <c r="BI174" s="701"/>
      <c r="BJ174" s="701"/>
      <c r="BK174" s="701"/>
      <c r="BL174" s="701"/>
      <c r="BM174" s="701"/>
      <c r="BN174" s="701"/>
      <c r="BO174" s="701"/>
      <c r="BP174" s="701"/>
      <c r="BQ174" s="701"/>
      <c r="BR174" s="701"/>
      <c r="BS174" s="701"/>
      <c r="BT174" s="701"/>
      <c r="BU174" s="701"/>
      <c r="BV174" s="701"/>
      <c r="BW174" s="701"/>
      <c r="BX174" s="701"/>
      <c r="BY174" s="701"/>
      <c r="BZ174" s="702"/>
    </row>
    <row r="175" spans="1:78" s="8" customFormat="1" ht="18" customHeight="1" thickBot="1">
      <c r="A175" s="7"/>
      <c r="B175" s="673" t="s">
        <v>282</v>
      </c>
      <c r="C175" s="674"/>
      <c r="D175" s="674"/>
      <c r="E175" s="674"/>
      <c r="F175" s="674"/>
      <c r="G175" s="674"/>
      <c r="H175" s="674"/>
      <c r="I175" s="674"/>
      <c r="J175" s="674"/>
      <c r="K175" s="674"/>
      <c r="L175" s="674"/>
      <c r="M175" s="674"/>
      <c r="N175" s="674"/>
      <c r="O175" s="674"/>
      <c r="P175" s="674"/>
      <c r="Q175" s="674"/>
      <c r="R175" s="674"/>
      <c r="S175" s="674"/>
      <c r="T175" s="674"/>
      <c r="U175" s="674"/>
      <c r="V175" s="674"/>
      <c r="W175" s="674"/>
      <c r="X175" s="674"/>
      <c r="Y175" s="674"/>
      <c r="Z175" s="674"/>
      <c r="AA175" s="674"/>
      <c r="AB175" s="674"/>
      <c r="AC175" s="674"/>
      <c r="AD175" s="674"/>
      <c r="AE175" s="674"/>
      <c r="AF175" s="674"/>
      <c r="AG175" s="674"/>
      <c r="AH175" s="674"/>
      <c r="AI175" s="674"/>
      <c r="AJ175" s="674"/>
      <c r="AK175" s="674"/>
      <c r="AL175" s="674"/>
      <c r="AM175" s="674"/>
      <c r="AN175" s="674"/>
      <c r="AO175" s="674"/>
      <c r="AP175" s="674"/>
      <c r="AQ175" s="674"/>
      <c r="AR175" s="674"/>
      <c r="AS175" s="674"/>
      <c r="AT175" s="674"/>
      <c r="AU175" s="674"/>
      <c r="AV175" s="674"/>
      <c r="AW175" s="674"/>
      <c r="AX175" s="674"/>
      <c r="AY175" s="674"/>
      <c r="AZ175" s="674"/>
      <c r="BA175" s="674"/>
      <c r="BB175" s="674"/>
      <c r="BC175" s="674"/>
      <c r="BD175" s="674"/>
      <c r="BE175" s="674"/>
      <c r="BF175" s="674"/>
      <c r="BG175" s="674"/>
      <c r="BH175" s="674"/>
      <c r="BI175" s="674"/>
      <c r="BJ175" s="674"/>
      <c r="BK175" s="674"/>
      <c r="BL175" s="674"/>
      <c r="BM175" s="674"/>
      <c r="BN175" s="674"/>
      <c r="BO175" s="674"/>
      <c r="BP175" s="674"/>
      <c r="BQ175" s="674"/>
      <c r="BR175" s="674"/>
      <c r="BS175" s="674"/>
      <c r="BT175" s="674"/>
      <c r="BU175" s="674"/>
      <c r="BV175" s="674"/>
      <c r="BW175" s="674"/>
      <c r="BX175" s="674"/>
      <c r="BY175" s="674"/>
      <c r="BZ175" s="675"/>
    </row>
    <row r="176" spans="1:78" s="8" customFormat="1" ht="16.5" customHeight="1">
      <c r="A176" s="7"/>
      <c r="B176" s="175"/>
      <c r="C176" s="176"/>
      <c r="D176" s="176"/>
      <c r="E176" s="176"/>
      <c r="F176" s="176"/>
      <c r="G176" s="176"/>
      <c r="H176" s="176"/>
      <c r="I176" s="176"/>
      <c r="J176" s="176"/>
      <c r="K176" s="176"/>
      <c r="L176" s="176"/>
      <c r="M176" s="176"/>
      <c r="N176" s="176"/>
      <c r="O176" s="176"/>
      <c r="P176" s="176"/>
      <c r="Q176" s="176"/>
      <c r="R176" s="176"/>
      <c r="S176" s="176"/>
      <c r="T176" s="176"/>
      <c r="U176" s="176"/>
      <c r="V176" s="176"/>
      <c r="W176" s="176"/>
      <c r="X176" s="176"/>
      <c r="Y176" s="176"/>
      <c r="Z176" s="176"/>
      <c r="AA176" s="176"/>
      <c r="AB176" s="176"/>
      <c r="AC176" s="176"/>
      <c r="AD176" s="176"/>
      <c r="AE176" s="176"/>
      <c r="AF176" s="176"/>
      <c r="AG176" s="176"/>
      <c r="AH176" s="176"/>
      <c r="AI176" s="176"/>
      <c r="AJ176" s="176"/>
      <c r="AK176" s="176"/>
      <c r="AL176" s="176"/>
      <c r="AM176" s="176"/>
      <c r="AN176" s="176"/>
      <c r="AO176" s="176"/>
      <c r="AP176" s="176"/>
      <c r="AQ176" s="176"/>
      <c r="AR176" s="176"/>
      <c r="AS176" s="176"/>
      <c r="AT176" s="176"/>
      <c r="AU176" s="176"/>
      <c r="AV176" s="176"/>
      <c r="AW176" s="176"/>
      <c r="AX176" s="176"/>
      <c r="AY176" s="176"/>
      <c r="AZ176" s="176"/>
      <c r="BA176" s="176"/>
      <c r="BB176" s="176"/>
      <c r="BC176" s="176"/>
      <c r="BD176" s="176"/>
      <c r="BE176" s="176"/>
      <c r="BF176" s="176"/>
      <c r="BG176" s="176"/>
      <c r="BH176" s="176"/>
      <c r="BI176" s="176"/>
      <c r="BJ176" s="176"/>
      <c r="BK176" s="176"/>
      <c r="BL176" s="176"/>
      <c r="BM176" s="176"/>
      <c r="BN176" s="176"/>
      <c r="BO176" s="176"/>
      <c r="BP176" s="176"/>
      <c r="BQ176" s="176"/>
      <c r="BR176" s="176"/>
      <c r="BS176" s="176"/>
      <c r="BT176" s="176"/>
      <c r="BU176" s="176"/>
      <c r="BV176" s="176"/>
      <c r="BW176" s="176"/>
      <c r="BX176" s="176"/>
      <c r="BY176" s="176"/>
      <c r="BZ176" s="177"/>
    </row>
    <row r="177" spans="1:78" s="8" customFormat="1" ht="18" customHeight="1">
      <c r="A177" s="7"/>
      <c r="B177" s="178"/>
      <c r="C177" s="35"/>
      <c r="D177" s="35"/>
      <c r="E177" s="681" t="s">
        <v>164</v>
      </c>
      <c r="F177" s="681"/>
      <c r="G177" s="681"/>
      <c r="H177" s="681"/>
      <c r="I177" s="681"/>
      <c r="J177" s="681"/>
      <c r="K177" s="681"/>
      <c r="L177" s="681"/>
      <c r="M177" s="681"/>
      <c r="N177" s="681"/>
      <c r="O177" s="681"/>
      <c r="P177" s="681"/>
      <c r="Q177" s="681"/>
      <c r="R177" s="681"/>
      <c r="S177" s="681"/>
      <c r="T177" s="681"/>
      <c r="U177" s="681"/>
      <c r="V177" s="681"/>
      <c r="W177" s="681"/>
      <c r="X177" s="681"/>
      <c r="Y177" s="681"/>
      <c r="Z177" s="681"/>
      <c r="AA177" s="681"/>
      <c r="AB177" s="681"/>
      <c r="AC177" s="681"/>
      <c r="AD177" s="681"/>
      <c r="AE177" s="681"/>
      <c r="AF177" s="681"/>
      <c r="AG177" s="681"/>
      <c r="AH177" s="681"/>
      <c r="AI177" s="681"/>
      <c r="AJ177" s="681"/>
      <c r="AK177" s="681"/>
      <c r="AL177" s="681"/>
      <c r="AM177" s="681"/>
      <c r="AN177" s="823" t="s">
        <v>165</v>
      </c>
      <c r="AO177" s="530"/>
      <c r="AP177" s="530"/>
      <c r="AQ177" s="530"/>
      <c r="AR177" s="530"/>
      <c r="AS177" s="530"/>
      <c r="AT177" s="530"/>
      <c r="AU177" s="530"/>
      <c r="AV177" s="530"/>
      <c r="AW177" s="530"/>
      <c r="AX177" s="530"/>
      <c r="AY177" s="530"/>
      <c r="AZ177" s="530"/>
      <c r="BA177" s="531"/>
      <c r="BB177" s="226"/>
      <c r="BC177" s="19"/>
      <c r="BD177" s="19"/>
      <c r="BE177" s="19"/>
      <c r="BF177" s="19"/>
      <c r="BG177" s="19"/>
      <c r="BH177" s="33"/>
      <c r="BI177" s="33"/>
      <c r="BJ177" s="33"/>
      <c r="BK177" s="33"/>
      <c r="BL177" s="33"/>
      <c r="BM177" s="33"/>
      <c r="BN177" s="33"/>
      <c r="BO177" s="33"/>
      <c r="BP177" s="33"/>
      <c r="BQ177" s="33"/>
      <c r="BR177" s="33"/>
      <c r="BS177" s="33"/>
      <c r="BT177" s="33"/>
      <c r="BU177" s="35"/>
      <c r="BV177" s="35"/>
      <c r="BW177" s="35"/>
      <c r="BX177" s="35"/>
      <c r="BY177" s="223"/>
      <c r="BZ177" s="179"/>
    </row>
    <row r="178" spans="1:78" s="8" customFormat="1" ht="18" customHeight="1">
      <c r="A178" s="7"/>
      <c r="B178" s="178"/>
      <c r="C178" s="35"/>
      <c r="D178" s="35"/>
      <c r="E178" s="681" t="s">
        <v>166</v>
      </c>
      <c r="F178" s="681"/>
      <c r="G178" s="681"/>
      <c r="H178" s="681"/>
      <c r="I178" s="681"/>
      <c r="J178" s="681"/>
      <c r="K178" s="681"/>
      <c r="L178" s="681"/>
      <c r="M178" s="681"/>
      <c r="N178" s="681"/>
      <c r="O178" s="681"/>
      <c r="P178" s="681"/>
      <c r="Q178" s="681"/>
      <c r="R178" s="681"/>
      <c r="S178" s="681"/>
      <c r="T178" s="681"/>
      <c r="U178" s="681"/>
      <c r="V178" s="681"/>
      <c r="W178" s="681"/>
      <c r="X178" s="681"/>
      <c r="Y178" s="681"/>
      <c r="Z178" s="681"/>
      <c r="AA178" s="681"/>
      <c r="AB178" s="681"/>
      <c r="AC178" s="681"/>
      <c r="AD178" s="681"/>
      <c r="AE178" s="681"/>
      <c r="AF178" s="681"/>
      <c r="AG178" s="681"/>
      <c r="AH178" s="681"/>
      <c r="AI178" s="681"/>
      <c r="AJ178" s="681"/>
      <c r="AK178" s="681"/>
      <c r="AL178" s="681"/>
      <c r="AM178" s="681"/>
      <c r="AN178" s="690"/>
      <c r="AO178" s="691"/>
      <c r="AP178" s="691"/>
      <c r="AQ178" s="691"/>
      <c r="AR178" s="691"/>
      <c r="AS178" s="691"/>
      <c r="AT178" s="691"/>
      <c r="AU178" s="691"/>
      <c r="AV178" s="691"/>
      <c r="AW178" s="691"/>
      <c r="AX178" s="691"/>
      <c r="AY178" s="691"/>
      <c r="AZ178" s="691"/>
      <c r="BA178" s="692"/>
      <c r="BB178" s="227"/>
      <c r="BC178" s="228"/>
      <c r="BD178" s="228"/>
      <c r="BE178" s="228"/>
      <c r="BF178" s="228"/>
      <c r="BG178" s="228"/>
      <c r="BH178" s="33"/>
      <c r="BI178" s="33"/>
      <c r="BJ178" s="33"/>
      <c r="BK178" s="33"/>
      <c r="BL178" s="33"/>
      <c r="BM178" s="33"/>
      <c r="BN178" s="33"/>
      <c r="BO178" s="33"/>
      <c r="BP178" s="33"/>
      <c r="BQ178" s="33"/>
      <c r="BR178" s="33"/>
      <c r="BS178" s="33"/>
      <c r="BT178" s="33"/>
      <c r="BU178" s="35"/>
      <c r="BV178" s="35"/>
      <c r="BW178" s="35"/>
      <c r="BX178" s="35"/>
      <c r="BY178" s="223"/>
      <c r="BZ178" s="179"/>
    </row>
    <row r="179" spans="1:78" s="8" customFormat="1" ht="18" customHeight="1">
      <c r="A179" s="7"/>
      <c r="B179" s="178"/>
      <c r="C179" s="35"/>
      <c r="D179" s="35"/>
      <c r="E179" s="681" t="s">
        <v>171</v>
      </c>
      <c r="F179" s="681"/>
      <c r="G179" s="681"/>
      <c r="H179" s="681"/>
      <c r="I179" s="681"/>
      <c r="J179" s="681"/>
      <c r="K179" s="681"/>
      <c r="L179" s="681"/>
      <c r="M179" s="681"/>
      <c r="N179" s="681"/>
      <c r="O179" s="681"/>
      <c r="P179" s="681"/>
      <c r="Q179" s="681"/>
      <c r="R179" s="681"/>
      <c r="S179" s="681"/>
      <c r="T179" s="681"/>
      <c r="U179" s="681"/>
      <c r="V179" s="681"/>
      <c r="W179" s="681"/>
      <c r="X179" s="681"/>
      <c r="Y179" s="681"/>
      <c r="Z179" s="681"/>
      <c r="AA179" s="681"/>
      <c r="AB179" s="681"/>
      <c r="AC179" s="681"/>
      <c r="AD179" s="681"/>
      <c r="AE179" s="681"/>
      <c r="AF179" s="681"/>
      <c r="AG179" s="681"/>
      <c r="AH179" s="681"/>
      <c r="AI179" s="681"/>
      <c r="AJ179" s="681"/>
      <c r="AK179" s="681"/>
      <c r="AL179" s="681"/>
      <c r="AM179" s="681"/>
      <c r="AN179" s="690"/>
      <c r="AO179" s="691"/>
      <c r="AP179" s="691"/>
      <c r="AQ179" s="691"/>
      <c r="AR179" s="691"/>
      <c r="AS179" s="691"/>
      <c r="AT179" s="691"/>
      <c r="AU179" s="691"/>
      <c r="AV179" s="691"/>
      <c r="AW179" s="691"/>
      <c r="AX179" s="691"/>
      <c r="AY179" s="691"/>
      <c r="AZ179" s="691"/>
      <c r="BA179" s="692"/>
      <c r="BB179" s="227"/>
      <c r="BC179" s="228"/>
      <c r="BD179" s="228"/>
      <c r="BE179" s="228"/>
      <c r="BF179" s="228"/>
      <c r="BG179" s="228"/>
      <c r="BH179" s="33"/>
      <c r="BI179" s="33"/>
      <c r="BJ179" s="33"/>
      <c r="BK179" s="33"/>
      <c r="BL179" s="33"/>
      <c r="BM179" s="33"/>
      <c r="BN179" s="33"/>
      <c r="BO179" s="33"/>
      <c r="BP179" s="33"/>
      <c r="BQ179" s="33"/>
      <c r="BR179" s="33"/>
      <c r="BS179" s="33"/>
      <c r="BT179" s="33"/>
      <c r="BU179" s="35"/>
      <c r="BV179" s="35"/>
      <c r="BW179" s="35"/>
      <c r="BX179" s="35"/>
      <c r="BY179" s="223"/>
      <c r="BZ179" s="179"/>
    </row>
    <row r="180" spans="1:78" s="8" customFormat="1" ht="18" customHeight="1">
      <c r="A180" s="7"/>
      <c r="B180" s="178"/>
      <c r="C180" s="35"/>
      <c r="D180" s="35"/>
      <c r="E180" s="681" t="s">
        <v>172</v>
      </c>
      <c r="F180" s="681"/>
      <c r="G180" s="681"/>
      <c r="H180" s="681"/>
      <c r="I180" s="681"/>
      <c r="J180" s="681"/>
      <c r="K180" s="681"/>
      <c r="L180" s="681"/>
      <c r="M180" s="681"/>
      <c r="N180" s="681"/>
      <c r="O180" s="681"/>
      <c r="P180" s="681"/>
      <c r="Q180" s="681"/>
      <c r="R180" s="681"/>
      <c r="S180" s="681"/>
      <c r="T180" s="681"/>
      <c r="U180" s="681"/>
      <c r="V180" s="681"/>
      <c r="W180" s="681"/>
      <c r="X180" s="681"/>
      <c r="Y180" s="681"/>
      <c r="Z180" s="681"/>
      <c r="AA180" s="681"/>
      <c r="AB180" s="681"/>
      <c r="AC180" s="681"/>
      <c r="AD180" s="681"/>
      <c r="AE180" s="681"/>
      <c r="AF180" s="681"/>
      <c r="AG180" s="681"/>
      <c r="AH180" s="681"/>
      <c r="AI180" s="681"/>
      <c r="AJ180" s="681"/>
      <c r="AK180" s="681"/>
      <c r="AL180" s="681"/>
      <c r="AM180" s="681"/>
      <c r="AN180" s="690"/>
      <c r="AO180" s="691"/>
      <c r="AP180" s="691"/>
      <c r="AQ180" s="691"/>
      <c r="AR180" s="691"/>
      <c r="AS180" s="691"/>
      <c r="AT180" s="691"/>
      <c r="AU180" s="691"/>
      <c r="AV180" s="691"/>
      <c r="AW180" s="691"/>
      <c r="AX180" s="691"/>
      <c r="AY180" s="691"/>
      <c r="AZ180" s="691"/>
      <c r="BA180" s="692"/>
      <c r="BB180" s="227"/>
      <c r="BC180" s="228"/>
      <c r="BD180" s="228"/>
      <c r="BE180" s="228"/>
      <c r="BF180" s="228"/>
      <c r="BG180" s="228"/>
      <c r="BH180" s="33"/>
      <c r="BI180" s="33"/>
      <c r="BJ180" s="33"/>
      <c r="BK180" s="33"/>
      <c r="BL180" s="33"/>
      <c r="BM180" s="33"/>
      <c r="BN180" s="33"/>
      <c r="BO180" s="33"/>
      <c r="BP180" s="33"/>
      <c r="BQ180" s="33"/>
      <c r="BR180" s="33"/>
      <c r="BS180" s="33"/>
      <c r="BT180" s="33"/>
      <c r="BU180" s="35"/>
      <c r="BV180" s="35"/>
      <c r="BW180" s="35"/>
      <c r="BX180" s="35"/>
      <c r="BY180" s="223"/>
      <c r="BZ180" s="179"/>
    </row>
    <row r="181" spans="1:78" s="8" customFormat="1" ht="18" customHeight="1">
      <c r="A181" s="7"/>
      <c r="B181" s="178"/>
      <c r="C181" s="35"/>
      <c r="D181" s="35"/>
      <c r="E181" s="681" t="s">
        <v>170</v>
      </c>
      <c r="F181" s="681"/>
      <c r="G181" s="681"/>
      <c r="H181" s="681"/>
      <c r="I181" s="681"/>
      <c r="J181" s="681"/>
      <c r="K181" s="681"/>
      <c r="L181" s="681"/>
      <c r="M181" s="681"/>
      <c r="N181" s="681"/>
      <c r="O181" s="681"/>
      <c r="P181" s="681"/>
      <c r="Q181" s="681"/>
      <c r="R181" s="681"/>
      <c r="S181" s="681"/>
      <c r="T181" s="681"/>
      <c r="U181" s="681"/>
      <c r="V181" s="681"/>
      <c r="W181" s="681"/>
      <c r="X181" s="681"/>
      <c r="Y181" s="681"/>
      <c r="Z181" s="681"/>
      <c r="AA181" s="681"/>
      <c r="AB181" s="681"/>
      <c r="AC181" s="681"/>
      <c r="AD181" s="681"/>
      <c r="AE181" s="681"/>
      <c r="AF181" s="681"/>
      <c r="AG181" s="681"/>
      <c r="AH181" s="681"/>
      <c r="AI181" s="681"/>
      <c r="AJ181" s="681"/>
      <c r="AK181" s="681"/>
      <c r="AL181" s="681"/>
      <c r="AM181" s="681"/>
      <c r="AN181" s="893" t="str">
        <f>IF('C-1経費内訳（全体）'!K10=0,"",'C-1経費内訳（全体）'!K10)</f>
        <v/>
      </c>
      <c r="AO181" s="894"/>
      <c r="AP181" s="894"/>
      <c r="AQ181" s="894"/>
      <c r="AR181" s="894"/>
      <c r="AS181" s="894"/>
      <c r="AT181" s="894"/>
      <c r="AU181" s="894"/>
      <c r="AV181" s="894"/>
      <c r="AW181" s="894"/>
      <c r="AX181" s="894"/>
      <c r="AY181" s="894"/>
      <c r="AZ181" s="894"/>
      <c r="BA181" s="895"/>
      <c r="BB181" s="229"/>
      <c r="BC181" s="230"/>
      <c r="BD181" s="230"/>
      <c r="BE181" s="230"/>
      <c r="BF181" s="230"/>
      <c r="BG181" s="230"/>
      <c r="BH181" s="33"/>
      <c r="BI181" s="33"/>
      <c r="BJ181" s="33"/>
      <c r="BK181" s="33"/>
      <c r="BL181" s="33"/>
      <c r="BM181" s="33"/>
      <c r="BN181" s="33"/>
      <c r="BO181" s="33"/>
      <c r="BP181" s="33"/>
      <c r="BQ181" s="33"/>
      <c r="BR181" s="33"/>
      <c r="BS181" s="33"/>
      <c r="BT181" s="33"/>
      <c r="BU181" s="35"/>
      <c r="BV181" s="35"/>
      <c r="BW181" s="35"/>
      <c r="BX181" s="35"/>
      <c r="BY181" s="223"/>
      <c r="BZ181" s="179"/>
    </row>
    <row r="182" spans="1:78" s="8" customFormat="1" ht="18" customHeight="1">
      <c r="A182" s="7"/>
      <c r="B182" s="178"/>
      <c r="C182" s="35"/>
      <c r="D182" s="35"/>
      <c r="E182" s="681" t="s">
        <v>167</v>
      </c>
      <c r="F182" s="681"/>
      <c r="G182" s="681"/>
      <c r="H182" s="681"/>
      <c r="I182" s="681"/>
      <c r="J182" s="681"/>
      <c r="K182" s="681"/>
      <c r="L182" s="681"/>
      <c r="M182" s="681"/>
      <c r="N182" s="681"/>
      <c r="O182" s="681"/>
      <c r="P182" s="681"/>
      <c r="Q182" s="681"/>
      <c r="R182" s="681"/>
      <c r="S182" s="681"/>
      <c r="T182" s="681"/>
      <c r="U182" s="681"/>
      <c r="V182" s="681"/>
      <c r="W182" s="681"/>
      <c r="X182" s="681"/>
      <c r="Y182" s="681"/>
      <c r="Z182" s="681"/>
      <c r="AA182" s="681"/>
      <c r="AB182" s="681"/>
      <c r="AC182" s="681"/>
      <c r="AD182" s="681"/>
      <c r="AE182" s="681"/>
      <c r="AF182" s="681"/>
      <c r="AG182" s="681"/>
      <c r="AH182" s="681"/>
      <c r="AI182" s="681"/>
      <c r="AJ182" s="681"/>
      <c r="AK182" s="681"/>
      <c r="AL182" s="681"/>
      <c r="AM182" s="681"/>
      <c r="AN182" s="893" t="str">
        <f>IF(AN181="","",IF('C-1経費内訳（全体）'!E33=0,ROUNDUP('C-1経費内訳（全体）'!C8*1.1,-3),ROUNDUP('C-1経費内訳（全体）'!C8,-3)))</f>
        <v/>
      </c>
      <c r="AO182" s="894"/>
      <c r="AP182" s="894"/>
      <c r="AQ182" s="894"/>
      <c r="AR182" s="894"/>
      <c r="AS182" s="894"/>
      <c r="AT182" s="894"/>
      <c r="AU182" s="894"/>
      <c r="AV182" s="894"/>
      <c r="AW182" s="894"/>
      <c r="AX182" s="894"/>
      <c r="AY182" s="894"/>
      <c r="AZ182" s="894"/>
      <c r="BA182" s="895"/>
      <c r="BB182" s="25" t="s">
        <v>169</v>
      </c>
      <c r="BC182" s="230"/>
      <c r="BD182" s="230"/>
      <c r="BE182" s="230"/>
      <c r="BF182" s="230"/>
      <c r="BG182" s="230"/>
      <c r="BH182" s="169"/>
      <c r="BI182" s="33"/>
      <c r="BJ182" s="33"/>
      <c r="BK182" s="33"/>
      <c r="BL182" s="33"/>
      <c r="BM182" s="33"/>
      <c r="BN182" s="33"/>
      <c r="BO182" s="33"/>
      <c r="BP182" s="33"/>
      <c r="BQ182" s="33"/>
      <c r="BR182" s="33"/>
      <c r="BS182" s="33"/>
      <c r="BT182" s="33"/>
      <c r="BU182" s="35"/>
      <c r="BV182" s="35"/>
      <c r="BW182" s="35"/>
      <c r="BX182" s="35"/>
      <c r="BY182" s="223"/>
      <c r="BZ182" s="179"/>
    </row>
    <row r="183" spans="1:78" s="8" customFormat="1" ht="18" customHeight="1">
      <c r="A183" s="7"/>
      <c r="B183" s="178"/>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c r="AE183" s="35"/>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693" t="s">
        <v>213</v>
      </c>
      <c r="BD183" s="694"/>
      <c r="BE183" s="694"/>
      <c r="BF183" s="694"/>
      <c r="BG183" s="694"/>
      <c r="BH183" s="694"/>
      <c r="BI183" s="694"/>
      <c r="BJ183" s="694"/>
      <c r="BK183" s="694"/>
      <c r="BL183" s="694"/>
      <c r="BM183" s="694"/>
      <c r="BN183" s="694"/>
      <c r="BO183" s="694"/>
      <c r="BP183" s="694"/>
      <c r="BQ183" s="694"/>
      <c r="BR183" s="694"/>
      <c r="BS183" s="694"/>
      <c r="BT183" s="694"/>
      <c r="BU183" s="694"/>
      <c r="BV183" s="694"/>
      <c r="BW183" s="694"/>
      <c r="BX183" s="694"/>
      <c r="BY183" s="694"/>
      <c r="BZ183" s="179"/>
    </row>
    <row r="184" spans="1:78" s="8" customFormat="1" ht="18" customHeight="1">
      <c r="A184" s="7"/>
      <c r="B184" s="178"/>
      <c r="C184" s="35"/>
      <c r="D184" s="33"/>
      <c r="E184" s="34" t="s">
        <v>168</v>
      </c>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c r="AS184" s="33"/>
      <c r="AT184" s="33"/>
      <c r="AU184" s="33"/>
      <c r="AV184" s="33"/>
      <c r="AW184" s="33"/>
      <c r="AX184" s="33"/>
      <c r="AY184" s="33"/>
      <c r="AZ184" s="33"/>
      <c r="BA184" s="33"/>
      <c r="BB184" s="33"/>
      <c r="BC184" s="694"/>
      <c r="BD184" s="694"/>
      <c r="BE184" s="694"/>
      <c r="BF184" s="694"/>
      <c r="BG184" s="694"/>
      <c r="BH184" s="694"/>
      <c r="BI184" s="694"/>
      <c r="BJ184" s="694"/>
      <c r="BK184" s="694"/>
      <c r="BL184" s="694"/>
      <c r="BM184" s="694"/>
      <c r="BN184" s="694"/>
      <c r="BO184" s="694"/>
      <c r="BP184" s="694"/>
      <c r="BQ184" s="694"/>
      <c r="BR184" s="694"/>
      <c r="BS184" s="694"/>
      <c r="BT184" s="694"/>
      <c r="BU184" s="694"/>
      <c r="BV184" s="694"/>
      <c r="BW184" s="694"/>
      <c r="BX184" s="694"/>
      <c r="BY184" s="694"/>
      <c r="BZ184" s="179"/>
    </row>
    <row r="185" spans="1:78" s="8" customFormat="1" ht="18" customHeight="1">
      <c r="A185" s="7"/>
      <c r="B185" s="178"/>
      <c r="C185" s="35"/>
      <c r="D185" s="33"/>
      <c r="E185" s="810" t="s">
        <v>175</v>
      </c>
      <c r="F185" s="810"/>
      <c r="G185" s="810"/>
      <c r="H185" s="810"/>
      <c r="I185" s="810"/>
      <c r="J185" s="810"/>
      <c r="K185" s="810"/>
      <c r="L185" s="810"/>
      <c r="M185" s="810"/>
      <c r="N185" s="810"/>
      <c r="O185" s="810"/>
      <c r="P185" s="810"/>
      <c r="Q185" s="810"/>
      <c r="R185" s="810"/>
      <c r="S185" s="810"/>
      <c r="T185" s="885" t="s">
        <v>176</v>
      </c>
      <c r="U185" s="886"/>
      <c r="V185" s="886"/>
      <c r="W185" s="886"/>
      <c r="X185" s="886"/>
      <c r="Y185" s="886"/>
      <c r="Z185" s="886"/>
      <c r="AA185" s="886"/>
      <c r="AB185" s="886"/>
      <c r="AC185" s="886"/>
      <c r="AD185" s="740" t="s">
        <v>177</v>
      </c>
      <c r="AE185" s="740"/>
      <c r="AF185" s="740"/>
      <c r="AG185" s="740"/>
      <c r="AH185" s="740"/>
      <c r="AI185" s="740"/>
      <c r="AJ185" s="740"/>
      <c r="AK185" s="740"/>
      <c r="AL185" s="740"/>
      <c r="AM185" s="740"/>
      <c r="AN185" s="740"/>
      <c r="AO185" s="740"/>
      <c r="AP185" s="740"/>
      <c r="AQ185" s="740"/>
      <c r="AR185" s="740"/>
      <c r="AS185" s="740"/>
      <c r="AT185" s="740"/>
      <c r="AU185" s="740"/>
      <c r="AV185" s="740"/>
      <c r="AW185" s="740"/>
      <c r="AX185" s="740"/>
      <c r="AY185" s="740"/>
      <c r="AZ185" s="740"/>
      <c r="BA185" s="740"/>
      <c r="BB185" s="740"/>
      <c r="BC185" s="740"/>
      <c r="BD185" s="740"/>
      <c r="BE185" s="740"/>
      <c r="BF185" s="740"/>
      <c r="BG185" s="740"/>
      <c r="BH185" s="740"/>
      <c r="BI185" s="740"/>
      <c r="BJ185" s="740"/>
      <c r="BK185" s="740"/>
      <c r="BL185" s="740"/>
      <c r="BM185" s="740"/>
      <c r="BN185" s="740"/>
      <c r="BO185" s="740"/>
      <c r="BP185" s="740"/>
      <c r="BQ185" s="740"/>
      <c r="BR185" s="740"/>
      <c r="BS185" s="740"/>
      <c r="BT185" s="740"/>
      <c r="BU185" s="740"/>
      <c r="BV185" s="740"/>
      <c r="BW185" s="740"/>
      <c r="BX185" s="740"/>
      <c r="BY185" s="223"/>
      <c r="BZ185" s="179"/>
    </row>
    <row r="186" spans="1:78" s="8" customFormat="1" ht="18" customHeight="1">
      <c r="A186" s="7"/>
      <c r="B186" s="178"/>
      <c r="C186" s="35"/>
      <c r="D186" s="33"/>
      <c r="E186" s="695" t="s">
        <v>173</v>
      </c>
      <c r="F186" s="695"/>
      <c r="G186" s="695"/>
      <c r="H186" s="695"/>
      <c r="I186" s="695"/>
      <c r="J186" s="695"/>
      <c r="K186" s="695"/>
      <c r="L186" s="695"/>
      <c r="M186" s="695"/>
      <c r="N186" s="695"/>
      <c r="O186" s="695"/>
      <c r="P186" s="695"/>
      <c r="Q186" s="695"/>
      <c r="R186" s="695"/>
      <c r="S186" s="695"/>
      <c r="T186" s="887"/>
      <c r="U186" s="888"/>
      <c r="V186" s="888"/>
      <c r="W186" s="888"/>
      <c r="X186" s="888"/>
      <c r="Y186" s="888"/>
      <c r="Z186" s="888"/>
      <c r="AA186" s="888"/>
      <c r="AB186" s="888"/>
      <c r="AC186" s="889"/>
      <c r="AD186" s="890"/>
      <c r="AE186" s="891"/>
      <c r="AF186" s="891"/>
      <c r="AG186" s="891"/>
      <c r="AH186" s="891"/>
      <c r="AI186" s="891"/>
      <c r="AJ186" s="891"/>
      <c r="AK186" s="891"/>
      <c r="AL186" s="891"/>
      <c r="AM186" s="891"/>
      <c r="AN186" s="891"/>
      <c r="AO186" s="891"/>
      <c r="AP186" s="891"/>
      <c r="AQ186" s="891"/>
      <c r="AR186" s="891"/>
      <c r="AS186" s="891"/>
      <c r="AT186" s="891"/>
      <c r="AU186" s="891"/>
      <c r="AV186" s="891"/>
      <c r="AW186" s="891"/>
      <c r="AX186" s="891"/>
      <c r="AY186" s="891"/>
      <c r="AZ186" s="891"/>
      <c r="BA186" s="891"/>
      <c r="BB186" s="891"/>
      <c r="BC186" s="891"/>
      <c r="BD186" s="891"/>
      <c r="BE186" s="891"/>
      <c r="BF186" s="891"/>
      <c r="BG186" s="891"/>
      <c r="BH186" s="891"/>
      <c r="BI186" s="891"/>
      <c r="BJ186" s="891"/>
      <c r="BK186" s="891"/>
      <c r="BL186" s="891"/>
      <c r="BM186" s="891"/>
      <c r="BN186" s="891"/>
      <c r="BO186" s="891"/>
      <c r="BP186" s="891"/>
      <c r="BQ186" s="891"/>
      <c r="BR186" s="891"/>
      <c r="BS186" s="891"/>
      <c r="BT186" s="891"/>
      <c r="BU186" s="891"/>
      <c r="BV186" s="891"/>
      <c r="BW186" s="891"/>
      <c r="BX186" s="892"/>
      <c r="BY186" s="223"/>
      <c r="BZ186" s="179"/>
    </row>
    <row r="187" spans="1:78" s="8" customFormat="1" ht="18" customHeight="1">
      <c r="A187" s="7"/>
      <c r="B187" s="178"/>
      <c r="C187" s="35"/>
      <c r="D187" s="33"/>
      <c r="E187" s="695" t="s">
        <v>174</v>
      </c>
      <c r="F187" s="695"/>
      <c r="G187" s="695"/>
      <c r="H187" s="695"/>
      <c r="I187" s="695"/>
      <c r="J187" s="695"/>
      <c r="K187" s="695"/>
      <c r="L187" s="695"/>
      <c r="M187" s="695"/>
      <c r="N187" s="695"/>
      <c r="O187" s="695"/>
      <c r="P187" s="695"/>
      <c r="Q187" s="695"/>
      <c r="R187" s="695"/>
      <c r="S187" s="695"/>
      <c r="T187" s="887"/>
      <c r="U187" s="888"/>
      <c r="V187" s="888"/>
      <c r="W187" s="888"/>
      <c r="X187" s="888"/>
      <c r="Y187" s="888"/>
      <c r="Z187" s="888"/>
      <c r="AA187" s="888"/>
      <c r="AB187" s="888"/>
      <c r="AC187" s="889"/>
      <c r="AD187" s="890"/>
      <c r="AE187" s="891"/>
      <c r="AF187" s="891"/>
      <c r="AG187" s="891"/>
      <c r="AH187" s="891"/>
      <c r="AI187" s="891"/>
      <c r="AJ187" s="891"/>
      <c r="AK187" s="891"/>
      <c r="AL187" s="891"/>
      <c r="AM187" s="891"/>
      <c r="AN187" s="891"/>
      <c r="AO187" s="891"/>
      <c r="AP187" s="891"/>
      <c r="AQ187" s="891"/>
      <c r="AR187" s="891"/>
      <c r="AS187" s="891"/>
      <c r="AT187" s="891"/>
      <c r="AU187" s="891"/>
      <c r="AV187" s="891"/>
      <c r="AW187" s="891"/>
      <c r="AX187" s="891"/>
      <c r="AY187" s="891"/>
      <c r="AZ187" s="891"/>
      <c r="BA187" s="891"/>
      <c r="BB187" s="891"/>
      <c r="BC187" s="891"/>
      <c r="BD187" s="891"/>
      <c r="BE187" s="891"/>
      <c r="BF187" s="891"/>
      <c r="BG187" s="891"/>
      <c r="BH187" s="891"/>
      <c r="BI187" s="891"/>
      <c r="BJ187" s="891"/>
      <c r="BK187" s="891"/>
      <c r="BL187" s="891"/>
      <c r="BM187" s="891"/>
      <c r="BN187" s="891"/>
      <c r="BO187" s="891"/>
      <c r="BP187" s="891"/>
      <c r="BQ187" s="891"/>
      <c r="BR187" s="891"/>
      <c r="BS187" s="891"/>
      <c r="BT187" s="891"/>
      <c r="BU187" s="891"/>
      <c r="BV187" s="891"/>
      <c r="BW187" s="891"/>
      <c r="BX187" s="892"/>
      <c r="BY187" s="223"/>
      <c r="BZ187" s="179"/>
    </row>
    <row r="188" spans="1:78" s="8" customFormat="1" ht="18" customHeight="1" thickBot="1">
      <c r="A188" s="7"/>
      <c r="B188" s="180"/>
      <c r="C188" s="181"/>
      <c r="D188" s="181"/>
      <c r="E188" s="181"/>
      <c r="F188" s="181"/>
      <c r="G188" s="181"/>
      <c r="H188" s="181"/>
      <c r="I188" s="181"/>
      <c r="J188" s="181"/>
      <c r="K188" s="181"/>
      <c r="L188" s="181"/>
      <c r="M188" s="181"/>
      <c r="N188" s="181"/>
      <c r="O188" s="181"/>
      <c r="P188" s="181"/>
      <c r="Q188" s="181"/>
      <c r="R188" s="181"/>
      <c r="S188" s="181"/>
      <c r="T188" s="181"/>
      <c r="U188" s="181"/>
      <c r="V188" s="181"/>
      <c r="W188" s="181"/>
      <c r="X188" s="181"/>
      <c r="Y188" s="181"/>
      <c r="Z188" s="181"/>
      <c r="AA188" s="181"/>
      <c r="AB188" s="181"/>
      <c r="AC188" s="181"/>
      <c r="AD188" s="181"/>
      <c r="AE188" s="181"/>
      <c r="AF188" s="181"/>
      <c r="AG188" s="181"/>
      <c r="AH188" s="181"/>
      <c r="AI188" s="181"/>
      <c r="AJ188" s="181"/>
      <c r="AK188" s="181"/>
      <c r="AL188" s="181"/>
      <c r="AM188" s="181"/>
      <c r="AN188" s="181"/>
      <c r="AO188" s="181"/>
      <c r="AP188" s="181"/>
      <c r="AQ188" s="181"/>
      <c r="AR188" s="181"/>
      <c r="AS188" s="181"/>
      <c r="AT188" s="181"/>
      <c r="AU188" s="181"/>
      <c r="AV188" s="181"/>
      <c r="AW188" s="181"/>
      <c r="AX188" s="181"/>
      <c r="AY188" s="181"/>
      <c r="AZ188" s="181"/>
      <c r="BA188" s="181"/>
      <c r="BB188" s="181"/>
      <c r="BC188" s="181"/>
      <c r="BD188" s="181"/>
      <c r="BE188" s="181"/>
      <c r="BF188" s="181"/>
      <c r="BG188" s="181"/>
      <c r="BH188" s="181"/>
      <c r="BI188" s="181"/>
      <c r="BJ188" s="181"/>
      <c r="BK188" s="181"/>
      <c r="BL188" s="181"/>
      <c r="BM188" s="181"/>
      <c r="BN188" s="181"/>
      <c r="BO188" s="181"/>
      <c r="BP188" s="181"/>
      <c r="BQ188" s="181"/>
      <c r="BR188" s="181"/>
      <c r="BS188" s="181"/>
      <c r="BT188" s="181"/>
      <c r="BU188" s="181"/>
      <c r="BV188" s="181"/>
      <c r="BW188" s="181"/>
      <c r="BX188" s="181"/>
      <c r="BY188" s="181"/>
      <c r="BZ188" s="182"/>
    </row>
    <row r="189" spans="1:78" s="8" customFormat="1" ht="18" customHeight="1" thickBot="1">
      <c r="A189" s="7"/>
      <c r="B189" s="598" t="s">
        <v>283</v>
      </c>
      <c r="C189" s="599"/>
      <c r="D189" s="599"/>
      <c r="E189" s="599"/>
      <c r="F189" s="599"/>
      <c r="G189" s="599"/>
      <c r="H189" s="599"/>
      <c r="I189" s="599"/>
      <c r="J189" s="599"/>
      <c r="K189" s="599"/>
      <c r="L189" s="599"/>
      <c r="M189" s="599"/>
      <c r="N189" s="599"/>
      <c r="O189" s="599"/>
      <c r="P189" s="599"/>
      <c r="Q189" s="599"/>
      <c r="R189" s="599"/>
      <c r="S189" s="599"/>
      <c r="T189" s="599"/>
      <c r="U189" s="599"/>
      <c r="V189" s="599"/>
      <c r="W189" s="599"/>
      <c r="X189" s="599"/>
      <c r="Y189" s="599"/>
      <c r="Z189" s="599"/>
      <c r="AA189" s="599"/>
      <c r="AB189" s="599"/>
      <c r="AC189" s="599"/>
      <c r="AD189" s="599"/>
      <c r="AE189" s="599"/>
      <c r="AF189" s="599"/>
      <c r="AG189" s="599"/>
      <c r="AH189" s="599"/>
      <c r="AI189" s="599"/>
      <c r="AJ189" s="599"/>
      <c r="AK189" s="599"/>
      <c r="AL189" s="599"/>
      <c r="AM189" s="599"/>
      <c r="AN189" s="599"/>
      <c r="AO189" s="599"/>
      <c r="AP189" s="599"/>
      <c r="AQ189" s="599"/>
      <c r="AR189" s="599"/>
      <c r="AS189" s="599"/>
      <c r="AT189" s="599"/>
      <c r="AU189" s="599"/>
      <c r="AV189" s="599"/>
      <c r="AW189" s="599"/>
      <c r="AX189" s="599"/>
      <c r="AY189" s="599"/>
      <c r="AZ189" s="599"/>
      <c r="BA189" s="599"/>
      <c r="BB189" s="599"/>
      <c r="BC189" s="599"/>
      <c r="BD189" s="599"/>
      <c r="BE189" s="599"/>
      <c r="BF189" s="599"/>
      <c r="BG189" s="599"/>
      <c r="BH189" s="599"/>
      <c r="BI189" s="599"/>
      <c r="BJ189" s="599"/>
      <c r="BK189" s="599"/>
      <c r="BL189" s="599"/>
      <c r="BM189" s="599"/>
      <c r="BN189" s="599"/>
      <c r="BO189" s="599"/>
      <c r="BP189" s="599"/>
      <c r="BQ189" s="599"/>
      <c r="BR189" s="599"/>
      <c r="BS189" s="599"/>
      <c r="BT189" s="599"/>
      <c r="BU189" s="599"/>
      <c r="BV189" s="599"/>
      <c r="BW189" s="599"/>
      <c r="BX189" s="599"/>
      <c r="BY189" s="599"/>
      <c r="BZ189" s="600"/>
    </row>
    <row r="190" spans="1:78" s="8" customFormat="1" ht="10.5" customHeight="1">
      <c r="A190" s="7"/>
      <c r="B190" s="127"/>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8"/>
      <c r="AA190" s="128"/>
      <c r="AB190" s="128"/>
      <c r="AC190" s="128"/>
      <c r="AD190" s="128"/>
      <c r="AE190" s="128"/>
      <c r="AF190" s="128"/>
      <c r="AG190" s="128"/>
      <c r="AH190" s="128"/>
      <c r="AI190" s="128"/>
      <c r="AJ190" s="128"/>
      <c r="AK190" s="128"/>
      <c r="AL190" s="128"/>
      <c r="AM190" s="128"/>
      <c r="AN190" s="128"/>
      <c r="AO190" s="128"/>
      <c r="AP190" s="128"/>
      <c r="AQ190" s="128"/>
      <c r="AR190" s="128"/>
      <c r="AS190" s="128"/>
      <c r="AT190" s="128"/>
      <c r="AU190" s="128"/>
      <c r="AV190" s="128"/>
      <c r="AW190" s="128"/>
      <c r="AX190" s="128"/>
      <c r="AY190" s="128"/>
      <c r="AZ190" s="128"/>
      <c r="BA190" s="128"/>
      <c r="BB190" s="128"/>
      <c r="BC190" s="128"/>
      <c r="BD190" s="128"/>
      <c r="BE190" s="128"/>
      <c r="BF190" s="128"/>
      <c r="BG190" s="128"/>
      <c r="BH190" s="128"/>
      <c r="BI190" s="128"/>
      <c r="BJ190" s="128"/>
      <c r="BK190" s="128"/>
      <c r="BL190" s="128"/>
      <c r="BM190" s="128"/>
      <c r="BN190" s="128"/>
      <c r="BO190" s="128"/>
      <c r="BP190" s="128"/>
      <c r="BQ190" s="128"/>
      <c r="BR190" s="128"/>
      <c r="BS190" s="128"/>
      <c r="BT190" s="128"/>
      <c r="BU190" s="128"/>
      <c r="BV190" s="128"/>
      <c r="BW190" s="128"/>
      <c r="BX190" s="128"/>
      <c r="BY190" s="128"/>
      <c r="BZ190" s="129"/>
    </row>
    <row r="191" spans="1:78" s="8" customFormat="1">
      <c r="A191" s="7"/>
      <c r="B191" s="37"/>
      <c r="C191" s="59"/>
      <c r="D191" s="59"/>
      <c r="E191" s="59"/>
      <c r="F191" s="59"/>
      <c r="G191" s="683" t="s">
        <v>126</v>
      </c>
      <c r="H191" s="683"/>
      <c r="I191" s="683"/>
      <c r="J191" s="683"/>
      <c r="K191" s="683"/>
      <c r="L191" s="683"/>
      <c r="M191" s="683"/>
      <c r="N191" s="683"/>
      <c r="O191" s="683"/>
      <c r="P191" s="680"/>
      <c r="Q191" s="680"/>
      <c r="R191" s="680"/>
      <c r="S191" s="680"/>
      <c r="T191" s="680"/>
      <c r="U191" s="680"/>
      <c r="V191" s="680"/>
      <c r="W191" s="680"/>
      <c r="X191" s="680"/>
      <c r="Y191" s="680"/>
      <c r="Z191" s="680"/>
      <c r="AA191" s="680"/>
      <c r="AB191" s="680"/>
      <c r="AC191" s="680"/>
      <c r="AD191" s="680"/>
      <c r="AE191" s="680"/>
      <c r="AF191" s="680"/>
      <c r="AG191" s="680"/>
      <c r="AH191" s="680"/>
      <c r="AI191" s="680"/>
      <c r="AJ191" s="59"/>
      <c r="AK191" s="224" t="s">
        <v>127</v>
      </c>
      <c r="AL191" s="59"/>
      <c r="AM191" s="59"/>
      <c r="AN191" s="59"/>
      <c r="AO191" s="59"/>
      <c r="AP191" s="59"/>
      <c r="AQ191" s="59"/>
      <c r="AR191" s="59"/>
      <c r="AS191" s="59"/>
      <c r="AT191" s="59"/>
      <c r="AU191" s="59"/>
      <c r="AV191" s="59"/>
      <c r="AW191" s="59"/>
      <c r="AX191" s="59"/>
      <c r="AY191" s="59"/>
      <c r="AZ191" s="59"/>
      <c r="BA191" s="59"/>
      <c r="BB191" s="59"/>
      <c r="BC191" s="59"/>
      <c r="BD191" s="59"/>
      <c r="BE191" s="59"/>
      <c r="BF191" s="59"/>
      <c r="BG191" s="59"/>
      <c r="BH191" s="59"/>
      <c r="BI191" s="59"/>
      <c r="BJ191" s="59"/>
      <c r="BK191" s="59"/>
      <c r="BL191" s="59"/>
      <c r="BM191" s="59"/>
      <c r="BN191" s="59"/>
      <c r="BO191" s="59"/>
      <c r="BP191" s="59"/>
      <c r="BQ191" s="59"/>
      <c r="BR191" s="59"/>
      <c r="BS191" s="59"/>
      <c r="BT191" s="59"/>
      <c r="BU191" s="59"/>
      <c r="BV191" s="59"/>
      <c r="BW191" s="59"/>
      <c r="BX191" s="59"/>
      <c r="BY191" s="59"/>
      <c r="BZ191" s="38"/>
    </row>
    <row r="192" spans="1:78" s="8" customFormat="1" ht="11.25" customHeight="1" thickBot="1">
      <c r="A192" s="7"/>
      <c r="B192" s="130"/>
      <c r="C192" s="131"/>
      <c r="D192" s="131"/>
      <c r="E192" s="131"/>
      <c r="F192" s="131"/>
      <c r="G192" s="131"/>
      <c r="H192" s="131"/>
      <c r="I192" s="131"/>
      <c r="J192" s="131"/>
      <c r="K192" s="131"/>
      <c r="L192" s="131"/>
      <c r="M192" s="131"/>
      <c r="N192" s="131"/>
      <c r="O192" s="131"/>
      <c r="P192" s="131"/>
      <c r="Q192" s="131"/>
      <c r="R192" s="131"/>
      <c r="S192" s="131"/>
      <c r="T192" s="131"/>
      <c r="U192" s="131"/>
      <c r="V192" s="131"/>
      <c r="W192" s="131"/>
      <c r="X192" s="131"/>
      <c r="Y192" s="131"/>
      <c r="Z192" s="131"/>
      <c r="AA192" s="131"/>
      <c r="AB192" s="131"/>
      <c r="AC192" s="131"/>
      <c r="AD192" s="131"/>
      <c r="AE192" s="131"/>
      <c r="AF192" s="131"/>
      <c r="AG192" s="131"/>
      <c r="AH192" s="131"/>
      <c r="AI192" s="131"/>
      <c r="AJ192" s="131"/>
      <c r="AK192" s="131"/>
      <c r="AL192" s="131"/>
      <c r="AM192" s="131"/>
      <c r="AN192" s="131"/>
      <c r="AO192" s="131"/>
      <c r="AP192" s="131"/>
      <c r="AQ192" s="131"/>
      <c r="AR192" s="131"/>
      <c r="AS192" s="131"/>
      <c r="AT192" s="131"/>
      <c r="AU192" s="131"/>
      <c r="AV192" s="131"/>
      <c r="AW192" s="131"/>
      <c r="AX192" s="131"/>
      <c r="AY192" s="131"/>
      <c r="AZ192" s="131"/>
      <c r="BA192" s="131"/>
      <c r="BB192" s="131"/>
      <c r="BC192" s="131"/>
      <c r="BD192" s="131"/>
      <c r="BE192" s="131"/>
      <c r="BF192" s="131"/>
      <c r="BG192" s="131"/>
      <c r="BH192" s="131"/>
      <c r="BI192" s="131"/>
      <c r="BJ192" s="131"/>
      <c r="BK192" s="131"/>
      <c r="BL192" s="131"/>
      <c r="BM192" s="131"/>
      <c r="BN192" s="131"/>
      <c r="BO192" s="131"/>
      <c r="BP192" s="131"/>
      <c r="BQ192" s="131"/>
      <c r="BR192" s="131"/>
      <c r="BS192" s="131"/>
      <c r="BT192" s="131"/>
      <c r="BU192" s="131"/>
      <c r="BV192" s="131"/>
      <c r="BW192" s="131"/>
      <c r="BX192" s="131"/>
      <c r="BY192" s="131"/>
      <c r="BZ192" s="132"/>
    </row>
    <row r="193" spans="1:87" ht="18" customHeight="1" thickBot="1">
      <c r="B193" s="677" t="s">
        <v>284</v>
      </c>
      <c r="C193" s="678"/>
      <c r="D193" s="678"/>
      <c r="E193" s="678"/>
      <c r="F193" s="678"/>
      <c r="G193" s="678"/>
      <c r="H193" s="678"/>
      <c r="I193" s="678"/>
      <c r="J193" s="678"/>
      <c r="K193" s="678"/>
      <c r="L193" s="678"/>
      <c r="M193" s="678"/>
      <c r="N193" s="678"/>
      <c r="O193" s="678"/>
      <c r="P193" s="678"/>
      <c r="Q193" s="678"/>
      <c r="R193" s="678"/>
      <c r="S193" s="678"/>
      <c r="T193" s="678"/>
      <c r="U193" s="678"/>
      <c r="V193" s="678"/>
      <c r="W193" s="678"/>
      <c r="X193" s="678"/>
      <c r="Y193" s="678"/>
      <c r="Z193" s="678"/>
      <c r="AA193" s="678"/>
      <c r="AB193" s="678"/>
      <c r="AC193" s="678"/>
      <c r="AD193" s="678"/>
      <c r="AE193" s="678"/>
      <c r="AF193" s="678"/>
      <c r="AG193" s="678"/>
      <c r="AH193" s="678"/>
      <c r="AI193" s="678"/>
      <c r="AJ193" s="678"/>
      <c r="AK193" s="678"/>
      <c r="AL193" s="678"/>
      <c r="AM193" s="678"/>
      <c r="AN193" s="678"/>
      <c r="AO193" s="678"/>
      <c r="AP193" s="678"/>
      <c r="AQ193" s="678"/>
      <c r="AR193" s="678"/>
      <c r="AS193" s="678"/>
      <c r="AT193" s="678"/>
      <c r="AU193" s="678"/>
      <c r="AV193" s="678"/>
      <c r="AW193" s="678"/>
      <c r="AX193" s="678"/>
      <c r="AY193" s="678"/>
      <c r="AZ193" s="678"/>
      <c r="BA193" s="678"/>
      <c r="BB193" s="678"/>
      <c r="BC193" s="678"/>
      <c r="BD193" s="678"/>
      <c r="BE193" s="678"/>
      <c r="BF193" s="678"/>
      <c r="BG193" s="678"/>
      <c r="BH193" s="678"/>
      <c r="BI193" s="678"/>
      <c r="BJ193" s="678"/>
      <c r="BK193" s="678"/>
      <c r="BL193" s="678"/>
      <c r="BM193" s="678"/>
      <c r="BN193" s="678"/>
      <c r="BO193" s="678"/>
      <c r="BP193" s="678"/>
      <c r="BQ193" s="678"/>
      <c r="BR193" s="678"/>
      <c r="BS193" s="678"/>
      <c r="BT193" s="678"/>
      <c r="BU193" s="678"/>
      <c r="BV193" s="678"/>
      <c r="BW193" s="678"/>
      <c r="BX193" s="678"/>
      <c r="BY193" s="678"/>
      <c r="BZ193" s="679"/>
    </row>
    <row r="194" spans="1:87">
      <c r="B194" s="21"/>
      <c r="C194" s="22" t="s">
        <v>11</v>
      </c>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c r="AP194" s="22"/>
      <c r="AQ194" s="22"/>
      <c r="AR194" s="22"/>
      <c r="AS194" s="22"/>
      <c r="AT194" s="22"/>
      <c r="AU194" s="22"/>
      <c r="AV194" s="22"/>
      <c r="AW194" s="22"/>
      <c r="AX194" s="22"/>
      <c r="AY194" s="22"/>
      <c r="AZ194" s="22"/>
      <c r="BA194" s="22"/>
      <c r="BB194" s="22"/>
      <c r="BC194" s="22"/>
      <c r="BD194" s="22"/>
      <c r="BE194" s="22"/>
      <c r="BF194" s="22"/>
      <c r="BG194" s="22"/>
      <c r="BH194" s="22"/>
      <c r="BI194" s="22"/>
      <c r="BJ194" s="22"/>
      <c r="BK194" s="22"/>
      <c r="BL194" s="22"/>
      <c r="BM194" s="22"/>
      <c r="BN194" s="22"/>
      <c r="BO194" s="22"/>
      <c r="BP194" s="22"/>
      <c r="BQ194" s="22"/>
      <c r="BR194" s="22"/>
      <c r="BS194" s="22"/>
      <c r="BT194" s="22"/>
      <c r="BU194" s="22"/>
      <c r="BV194" s="22"/>
      <c r="BW194" s="22"/>
      <c r="BX194" s="22"/>
      <c r="BY194" s="22"/>
      <c r="BZ194" s="23"/>
      <c r="CB194" s="15"/>
      <c r="CC194" s="15"/>
      <c r="CD194" s="15"/>
      <c r="CE194" s="15"/>
      <c r="CF194" s="15"/>
      <c r="CG194" s="15"/>
      <c r="CH194" s="15"/>
      <c r="CI194" s="15"/>
    </row>
    <row r="195" spans="1:87">
      <c r="A195" s="5">
        <v>7</v>
      </c>
      <c r="B195" s="18"/>
      <c r="C195" s="19"/>
      <c r="D195" s="19"/>
      <c r="E195" s="19"/>
      <c r="F195" s="682"/>
      <c r="G195" s="682"/>
      <c r="H195" s="682"/>
      <c r="I195" s="19"/>
      <c r="J195" s="19" t="s">
        <v>13</v>
      </c>
      <c r="K195" s="19"/>
      <c r="L195" s="19"/>
      <c r="M195" s="19"/>
      <c r="N195" s="19"/>
      <c r="O195" s="19"/>
      <c r="P195" s="19"/>
      <c r="Q195" s="19"/>
      <c r="R195" s="19"/>
      <c r="S195" s="19"/>
      <c r="T195" s="19"/>
      <c r="U195" s="19"/>
      <c r="V195" s="19"/>
      <c r="W195" s="19"/>
      <c r="X195" s="19"/>
      <c r="Y195" s="19"/>
      <c r="Z195" s="19"/>
      <c r="AA195" s="19"/>
      <c r="AB195" s="19"/>
      <c r="AC195" s="19"/>
      <c r="AD195" s="19"/>
      <c r="AE195" s="19"/>
      <c r="AF195" s="19"/>
      <c r="AG195" s="19"/>
      <c r="AH195" s="19"/>
      <c r="AI195" s="19"/>
      <c r="AJ195" s="19"/>
      <c r="AK195" s="19"/>
      <c r="AL195" s="19"/>
      <c r="AM195" s="19"/>
      <c r="AN195" s="19"/>
      <c r="AO195" s="19"/>
      <c r="AP195" s="19"/>
      <c r="AQ195" s="19"/>
      <c r="AR195" s="19"/>
      <c r="AS195" s="19"/>
      <c r="AT195" s="19"/>
      <c r="AU195" s="19"/>
      <c r="AV195" s="19"/>
      <c r="AW195" s="19"/>
      <c r="AX195" s="19"/>
      <c r="AY195" s="19"/>
      <c r="AZ195" s="19"/>
      <c r="BA195" s="19"/>
      <c r="BB195" s="19"/>
      <c r="BC195" s="19"/>
      <c r="BD195" s="19"/>
      <c r="BE195" s="19"/>
      <c r="BF195" s="19"/>
      <c r="BG195" s="19"/>
      <c r="BH195" s="19"/>
      <c r="BI195" s="19"/>
      <c r="BJ195" s="19"/>
      <c r="BK195" s="19"/>
      <c r="BL195" s="19"/>
      <c r="BM195" s="19"/>
      <c r="BN195" s="19"/>
      <c r="BO195" s="19"/>
      <c r="BP195" s="19"/>
      <c r="BQ195" s="19"/>
      <c r="BR195" s="19"/>
      <c r="BS195" s="19"/>
      <c r="BT195" s="19"/>
      <c r="BU195" s="19"/>
      <c r="BV195" s="19"/>
      <c r="BW195" s="19"/>
      <c r="BX195" s="19"/>
      <c r="BY195" s="19"/>
      <c r="BZ195" s="20"/>
      <c r="CB195" s="15"/>
      <c r="CC195" s="15"/>
      <c r="CD195" s="15"/>
      <c r="CE195" s="15"/>
      <c r="CF195" s="15"/>
      <c r="CG195" s="15"/>
      <c r="CH195" s="15"/>
      <c r="CI195" s="15"/>
    </row>
    <row r="196" spans="1:87">
      <c r="A196" s="5">
        <v>8</v>
      </c>
      <c r="B196" s="18"/>
      <c r="C196" s="19"/>
      <c r="D196" s="19"/>
      <c r="E196" s="19"/>
      <c r="F196" s="19"/>
      <c r="G196" s="19"/>
      <c r="H196" s="19"/>
      <c r="I196" s="19"/>
      <c r="J196" s="19" t="s">
        <v>14</v>
      </c>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19"/>
      <c r="AR196" s="19"/>
      <c r="AS196" s="19"/>
      <c r="AT196" s="19"/>
      <c r="AU196" s="19"/>
      <c r="AV196" s="19"/>
      <c r="AW196" s="19"/>
      <c r="AX196" s="19"/>
      <c r="AY196" s="19"/>
      <c r="AZ196" s="19"/>
      <c r="BA196" s="19"/>
      <c r="BB196" s="19"/>
      <c r="BC196" s="19"/>
      <c r="BD196" s="19"/>
      <c r="BE196" s="19"/>
      <c r="BF196" s="19"/>
      <c r="BG196" s="19"/>
      <c r="BH196" s="19"/>
      <c r="BI196" s="19"/>
      <c r="BJ196" s="19"/>
      <c r="BK196" s="19"/>
      <c r="BL196" s="19"/>
      <c r="BM196" s="19"/>
      <c r="BN196" s="19"/>
      <c r="BO196" s="19"/>
      <c r="BP196" s="19"/>
      <c r="BQ196" s="19"/>
      <c r="BR196" s="19"/>
      <c r="BS196" s="19"/>
      <c r="BT196" s="19"/>
      <c r="BU196" s="19"/>
      <c r="BV196" s="19"/>
      <c r="BW196" s="19"/>
      <c r="BX196" s="19"/>
      <c r="BY196" s="19"/>
      <c r="BZ196" s="20"/>
      <c r="CB196" s="15"/>
      <c r="CC196" s="15"/>
      <c r="CD196" s="15"/>
      <c r="CE196" s="15"/>
      <c r="CF196" s="15"/>
      <c r="CG196" s="15"/>
      <c r="CH196" s="15"/>
      <c r="CI196" s="15"/>
    </row>
    <row r="197" spans="1:87">
      <c r="B197" s="463"/>
      <c r="C197" s="464"/>
      <c r="D197" s="464"/>
      <c r="E197" s="464"/>
      <c r="F197" s="464"/>
      <c r="G197" s="880"/>
      <c r="H197" s="881"/>
      <c r="I197" s="881"/>
      <c r="J197" s="881"/>
      <c r="K197" s="881"/>
      <c r="L197" s="881"/>
      <c r="M197" s="881"/>
      <c r="N197" s="881"/>
      <c r="O197" s="881"/>
      <c r="P197" s="881"/>
      <c r="Q197" s="881"/>
      <c r="R197" s="881"/>
      <c r="S197" s="881"/>
      <c r="T197" s="881"/>
      <c r="U197" s="881"/>
      <c r="V197" s="881"/>
      <c r="W197" s="881"/>
      <c r="X197" s="881"/>
      <c r="Y197" s="881"/>
      <c r="Z197" s="881"/>
      <c r="AA197" s="881"/>
      <c r="AB197" s="881"/>
      <c r="AC197" s="881"/>
      <c r="AD197" s="881"/>
      <c r="AE197" s="881"/>
      <c r="AF197" s="881"/>
      <c r="AG197" s="881"/>
      <c r="AH197" s="881"/>
      <c r="AI197" s="881"/>
      <c r="AJ197" s="881"/>
      <c r="AK197" s="881"/>
      <c r="AL197" s="881"/>
      <c r="AM197" s="881"/>
      <c r="AN197" s="881"/>
      <c r="AO197" s="881"/>
      <c r="AP197" s="881"/>
      <c r="AQ197" s="881"/>
      <c r="AR197" s="881"/>
      <c r="AS197" s="881"/>
      <c r="AT197" s="881"/>
      <c r="AU197" s="881"/>
      <c r="AV197" s="881"/>
      <c r="AW197" s="881"/>
      <c r="AX197" s="881"/>
      <c r="AY197" s="881"/>
      <c r="AZ197" s="881"/>
      <c r="BA197" s="881"/>
      <c r="BB197" s="881"/>
      <c r="BC197" s="881"/>
      <c r="BD197" s="881"/>
      <c r="BE197" s="881"/>
      <c r="BF197" s="881"/>
      <c r="BG197" s="881"/>
      <c r="BH197" s="881"/>
      <c r="BI197" s="881"/>
      <c r="BJ197" s="881"/>
      <c r="BK197" s="881"/>
      <c r="BL197" s="881"/>
      <c r="BM197" s="881"/>
      <c r="BN197" s="881"/>
      <c r="BO197" s="881"/>
      <c r="BP197" s="881"/>
      <c r="BQ197" s="881"/>
      <c r="BR197" s="881"/>
      <c r="BS197" s="881"/>
      <c r="BT197" s="881"/>
      <c r="BU197" s="881"/>
      <c r="BV197" s="881"/>
      <c r="BW197" s="881"/>
      <c r="BX197" s="881"/>
      <c r="BY197" s="466"/>
      <c r="BZ197" s="465"/>
      <c r="CB197" s="9"/>
      <c r="CC197" s="9"/>
      <c r="CD197" s="9"/>
      <c r="CE197" s="9"/>
      <c r="CF197" s="9"/>
      <c r="CG197" s="9"/>
      <c r="CH197" s="9"/>
      <c r="CI197" s="9"/>
    </row>
    <row r="198" spans="1:87">
      <c r="B198" s="463"/>
      <c r="C198" s="464"/>
      <c r="D198" s="464"/>
      <c r="E198" s="464"/>
      <c r="F198" s="464"/>
      <c r="G198" s="882"/>
      <c r="H198" s="834"/>
      <c r="I198" s="834"/>
      <c r="J198" s="834"/>
      <c r="K198" s="834"/>
      <c r="L198" s="834"/>
      <c r="M198" s="834"/>
      <c r="N198" s="834"/>
      <c r="O198" s="834"/>
      <c r="P198" s="834"/>
      <c r="Q198" s="834"/>
      <c r="R198" s="834"/>
      <c r="S198" s="834"/>
      <c r="T198" s="834"/>
      <c r="U198" s="834"/>
      <c r="V198" s="834"/>
      <c r="W198" s="834"/>
      <c r="X198" s="834"/>
      <c r="Y198" s="834"/>
      <c r="Z198" s="834"/>
      <c r="AA198" s="834"/>
      <c r="AB198" s="834"/>
      <c r="AC198" s="834"/>
      <c r="AD198" s="834"/>
      <c r="AE198" s="834"/>
      <c r="AF198" s="834"/>
      <c r="AG198" s="834"/>
      <c r="AH198" s="834"/>
      <c r="AI198" s="834"/>
      <c r="AJ198" s="834"/>
      <c r="AK198" s="834"/>
      <c r="AL198" s="834"/>
      <c r="AM198" s="834"/>
      <c r="AN198" s="834"/>
      <c r="AO198" s="834"/>
      <c r="AP198" s="834"/>
      <c r="AQ198" s="834"/>
      <c r="AR198" s="834"/>
      <c r="AS198" s="834"/>
      <c r="AT198" s="834"/>
      <c r="AU198" s="834"/>
      <c r="AV198" s="834"/>
      <c r="AW198" s="834"/>
      <c r="AX198" s="834"/>
      <c r="AY198" s="834"/>
      <c r="AZ198" s="834"/>
      <c r="BA198" s="834"/>
      <c r="BB198" s="834"/>
      <c r="BC198" s="834"/>
      <c r="BD198" s="834"/>
      <c r="BE198" s="834"/>
      <c r="BF198" s="834"/>
      <c r="BG198" s="834"/>
      <c r="BH198" s="834"/>
      <c r="BI198" s="834"/>
      <c r="BJ198" s="834"/>
      <c r="BK198" s="834"/>
      <c r="BL198" s="834"/>
      <c r="BM198" s="834"/>
      <c r="BN198" s="834"/>
      <c r="BO198" s="834"/>
      <c r="BP198" s="834"/>
      <c r="BQ198" s="834"/>
      <c r="BR198" s="834"/>
      <c r="BS198" s="834"/>
      <c r="BT198" s="834"/>
      <c r="BU198" s="834"/>
      <c r="BV198" s="834"/>
      <c r="BW198" s="834"/>
      <c r="BX198" s="834"/>
      <c r="BY198" s="467"/>
      <c r="BZ198" s="465"/>
      <c r="CB198" s="9"/>
      <c r="CC198" s="9"/>
      <c r="CD198" s="9"/>
      <c r="CE198" s="9"/>
      <c r="CF198" s="9"/>
      <c r="CG198" s="9"/>
      <c r="CH198" s="9"/>
      <c r="CI198" s="9"/>
    </row>
    <row r="199" spans="1:87">
      <c r="B199" s="463"/>
      <c r="C199" s="464"/>
      <c r="D199" s="464"/>
      <c r="E199" s="464"/>
      <c r="F199" s="464"/>
      <c r="G199" s="883"/>
      <c r="H199" s="884"/>
      <c r="I199" s="884"/>
      <c r="J199" s="884"/>
      <c r="K199" s="884"/>
      <c r="L199" s="884"/>
      <c r="M199" s="884"/>
      <c r="N199" s="884"/>
      <c r="O199" s="884"/>
      <c r="P199" s="884"/>
      <c r="Q199" s="884"/>
      <c r="R199" s="884"/>
      <c r="S199" s="884"/>
      <c r="T199" s="884"/>
      <c r="U199" s="884"/>
      <c r="V199" s="884"/>
      <c r="W199" s="884"/>
      <c r="X199" s="884"/>
      <c r="Y199" s="884"/>
      <c r="Z199" s="884"/>
      <c r="AA199" s="884"/>
      <c r="AB199" s="884"/>
      <c r="AC199" s="884"/>
      <c r="AD199" s="884"/>
      <c r="AE199" s="884"/>
      <c r="AF199" s="884"/>
      <c r="AG199" s="884"/>
      <c r="AH199" s="884"/>
      <c r="AI199" s="884"/>
      <c r="AJ199" s="884"/>
      <c r="AK199" s="884"/>
      <c r="AL199" s="884"/>
      <c r="AM199" s="884"/>
      <c r="AN199" s="884"/>
      <c r="AO199" s="884"/>
      <c r="AP199" s="884"/>
      <c r="AQ199" s="884"/>
      <c r="AR199" s="884"/>
      <c r="AS199" s="884"/>
      <c r="AT199" s="884"/>
      <c r="AU199" s="884"/>
      <c r="AV199" s="884"/>
      <c r="AW199" s="884"/>
      <c r="AX199" s="884"/>
      <c r="AY199" s="884"/>
      <c r="AZ199" s="884"/>
      <c r="BA199" s="884"/>
      <c r="BB199" s="884"/>
      <c r="BC199" s="884"/>
      <c r="BD199" s="884"/>
      <c r="BE199" s="884"/>
      <c r="BF199" s="884"/>
      <c r="BG199" s="884"/>
      <c r="BH199" s="884"/>
      <c r="BI199" s="884"/>
      <c r="BJ199" s="884"/>
      <c r="BK199" s="884"/>
      <c r="BL199" s="884"/>
      <c r="BM199" s="884"/>
      <c r="BN199" s="884"/>
      <c r="BO199" s="884"/>
      <c r="BP199" s="884"/>
      <c r="BQ199" s="884"/>
      <c r="BR199" s="884"/>
      <c r="BS199" s="884"/>
      <c r="BT199" s="884"/>
      <c r="BU199" s="884"/>
      <c r="BV199" s="884"/>
      <c r="BW199" s="884"/>
      <c r="BX199" s="884"/>
      <c r="BY199" s="468"/>
      <c r="BZ199" s="465"/>
      <c r="CB199" s="9"/>
      <c r="CC199" s="9"/>
      <c r="CD199" s="9"/>
      <c r="CE199" s="9"/>
      <c r="CF199" s="9"/>
      <c r="CG199" s="9"/>
      <c r="CH199" s="9"/>
      <c r="CI199" s="9"/>
    </row>
    <row r="200" spans="1:87" s="8" customFormat="1">
      <c r="A200" s="7"/>
      <c r="B200" s="37"/>
      <c r="C200" s="59"/>
      <c r="D200" s="59"/>
      <c r="E200" s="59"/>
      <c r="F200" s="59"/>
      <c r="G200" s="59"/>
      <c r="H200" s="59"/>
      <c r="I200" s="59"/>
      <c r="J200" s="59"/>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c r="AZ200" s="59"/>
      <c r="BA200" s="59"/>
      <c r="BB200" s="59"/>
      <c r="BC200" s="59"/>
      <c r="BD200" s="59"/>
      <c r="BE200" s="59"/>
      <c r="BF200" s="59"/>
      <c r="BG200" s="59"/>
      <c r="BH200" s="59"/>
      <c r="BI200" s="59"/>
      <c r="BJ200" s="59"/>
      <c r="BK200" s="59"/>
      <c r="BL200" s="59"/>
      <c r="BM200" s="59"/>
      <c r="BN200" s="59"/>
      <c r="BO200" s="59"/>
      <c r="BP200" s="59"/>
      <c r="BQ200" s="59"/>
      <c r="BR200" s="59"/>
      <c r="BS200" s="59"/>
      <c r="BT200" s="59"/>
      <c r="BU200" s="59"/>
      <c r="BV200" s="59"/>
      <c r="BW200" s="59"/>
      <c r="BX200" s="59"/>
      <c r="BY200" s="59"/>
      <c r="BZ200" s="38"/>
    </row>
    <row r="201" spans="1:87">
      <c r="B201" s="18"/>
      <c r="C201" s="19" t="s">
        <v>12</v>
      </c>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19"/>
      <c r="AK201" s="19"/>
      <c r="AL201" s="19"/>
      <c r="AM201" s="19"/>
      <c r="AN201" s="19"/>
      <c r="AO201" s="19"/>
      <c r="AP201" s="19"/>
      <c r="AQ201" s="19"/>
      <c r="AR201" s="19"/>
      <c r="AS201" s="19"/>
      <c r="AT201" s="19"/>
      <c r="AU201" s="19"/>
      <c r="AV201" s="19"/>
      <c r="AW201" s="19"/>
      <c r="AX201" s="19"/>
      <c r="AY201" s="19"/>
      <c r="AZ201" s="19"/>
      <c r="BA201" s="19"/>
      <c r="BB201" s="19"/>
      <c r="BC201" s="19"/>
      <c r="BD201" s="19"/>
      <c r="BE201" s="19"/>
      <c r="BF201" s="19"/>
      <c r="BG201" s="19"/>
      <c r="BH201" s="19"/>
      <c r="BI201" s="19"/>
      <c r="BJ201" s="19"/>
      <c r="BK201" s="19"/>
      <c r="BL201" s="19"/>
      <c r="BM201" s="19"/>
      <c r="BN201" s="19"/>
      <c r="BO201" s="19"/>
      <c r="BP201" s="19"/>
      <c r="BQ201" s="19"/>
      <c r="BR201" s="19"/>
      <c r="BS201" s="19"/>
      <c r="BT201" s="19"/>
      <c r="BU201" s="19"/>
      <c r="BV201" s="19"/>
      <c r="BW201" s="19"/>
      <c r="BX201" s="19"/>
      <c r="BY201" s="19"/>
      <c r="BZ201" s="20"/>
      <c r="CB201" s="14"/>
      <c r="CC201" s="14"/>
      <c r="CD201" s="14"/>
      <c r="CE201" s="14"/>
      <c r="CF201" s="14"/>
      <c r="CG201" s="14"/>
      <c r="CH201" s="14"/>
      <c r="CI201" s="14"/>
    </row>
    <row r="202" spans="1:87">
      <c r="A202" s="5">
        <v>9</v>
      </c>
      <c r="B202" s="18"/>
      <c r="C202" s="19"/>
      <c r="D202" s="19"/>
      <c r="E202" s="19"/>
      <c r="F202" s="682"/>
      <c r="G202" s="682"/>
      <c r="H202" s="682"/>
      <c r="I202" s="19" t="s">
        <v>13</v>
      </c>
      <c r="J202" s="24"/>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19"/>
      <c r="AK202" s="19"/>
      <c r="AL202" s="19"/>
      <c r="AM202" s="19"/>
      <c r="AN202" s="19"/>
      <c r="AO202" s="19"/>
      <c r="AP202" s="19"/>
      <c r="AQ202" s="19"/>
      <c r="AR202" s="19"/>
      <c r="AS202" s="19"/>
      <c r="AT202" s="19"/>
      <c r="AU202" s="19"/>
      <c r="AV202" s="19"/>
      <c r="AW202" s="19"/>
      <c r="AX202" s="19"/>
      <c r="AY202" s="19"/>
      <c r="AZ202" s="19"/>
      <c r="BA202" s="19"/>
      <c r="BB202" s="19"/>
      <c r="BC202" s="19"/>
      <c r="BD202" s="19"/>
      <c r="BE202" s="19"/>
      <c r="BF202" s="19"/>
      <c r="BG202" s="19"/>
      <c r="BH202" s="19"/>
      <c r="BI202" s="19"/>
      <c r="BJ202" s="19"/>
      <c r="BK202" s="19"/>
      <c r="BL202" s="19"/>
      <c r="BM202" s="19"/>
      <c r="BN202" s="19"/>
      <c r="BO202" s="19"/>
      <c r="BP202" s="19"/>
      <c r="BQ202" s="19"/>
      <c r="BR202" s="19"/>
      <c r="BS202" s="19"/>
      <c r="BT202" s="19"/>
      <c r="BU202" s="19"/>
      <c r="BV202" s="19"/>
      <c r="BW202" s="19"/>
      <c r="BX202" s="19"/>
      <c r="BY202" s="19"/>
      <c r="BZ202" s="20"/>
      <c r="CB202" s="14"/>
      <c r="CC202" s="14"/>
      <c r="CD202" s="14"/>
      <c r="CE202" s="14"/>
      <c r="CF202" s="14"/>
      <c r="CG202" s="14"/>
      <c r="CH202" s="14"/>
      <c r="CI202" s="14"/>
    </row>
    <row r="203" spans="1:87">
      <c r="A203" s="5">
        <v>10</v>
      </c>
      <c r="B203" s="18"/>
      <c r="C203" s="19"/>
      <c r="D203" s="19"/>
      <c r="E203" s="19"/>
      <c r="F203" s="19"/>
      <c r="G203" s="19"/>
      <c r="H203" s="19"/>
      <c r="I203" s="19" t="s">
        <v>14</v>
      </c>
      <c r="J203" s="24"/>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c r="AM203" s="19"/>
      <c r="AN203" s="19"/>
      <c r="AO203" s="19"/>
      <c r="AP203" s="19"/>
      <c r="AQ203" s="19"/>
      <c r="AR203" s="19"/>
      <c r="AS203" s="19"/>
      <c r="AT203" s="19"/>
      <c r="AU203" s="19"/>
      <c r="AV203" s="19"/>
      <c r="AW203" s="19"/>
      <c r="AX203" s="19"/>
      <c r="AY203" s="19"/>
      <c r="AZ203" s="19"/>
      <c r="BA203" s="19"/>
      <c r="BB203" s="19"/>
      <c r="BC203" s="19"/>
      <c r="BD203" s="19"/>
      <c r="BE203" s="19"/>
      <c r="BF203" s="19"/>
      <c r="BG203" s="19"/>
      <c r="BH203" s="19"/>
      <c r="BI203" s="19"/>
      <c r="BJ203" s="19"/>
      <c r="BK203" s="19"/>
      <c r="BL203" s="19"/>
      <c r="BM203" s="19"/>
      <c r="BN203" s="19"/>
      <c r="BO203" s="19"/>
      <c r="BP203" s="19"/>
      <c r="BQ203" s="19"/>
      <c r="BR203" s="19"/>
      <c r="BS203" s="19"/>
      <c r="BT203" s="19"/>
      <c r="BU203" s="19"/>
      <c r="BV203" s="19"/>
      <c r="BW203" s="19"/>
      <c r="BX203" s="19"/>
      <c r="BY203" s="19"/>
      <c r="BZ203" s="20"/>
      <c r="CB203" s="14"/>
      <c r="CC203" s="14"/>
      <c r="CD203" s="14"/>
      <c r="CE203" s="14"/>
      <c r="CF203" s="14"/>
      <c r="CG203" s="14"/>
      <c r="CH203" s="14"/>
      <c r="CI203" s="14"/>
    </row>
    <row r="204" spans="1:87">
      <c r="B204" s="463"/>
      <c r="C204" s="464"/>
      <c r="D204" s="464"/>
      <c r="E204" s="464"/>
      <c r="F204" s="464"/>
      <c r="G204" s="880"/>
      <c r="H204" s="881"/>
      <c r="I204" s="881"/>
      <c r="J204" s="881"/>
      <c r="K204" s="881"/>
      <c r="L204" s="881"/>
      <c r="M204" s="881"/>
      <c r="N204" s="881"/>
      <c r="O204" s="881"/>
      <c r="P204" s="881"/>
      <c r="Q204" s="881"/>
      <c r="R204" s="881"/>
      <c r="S204" s="881"/>
      <c r="T204" s="881"/>
      <c r="U204" s="881"/>
      <c r="V204" s="881"/>
      <c r="W204" s="881"/>
      <c r="X204" s="881"/>
      <c r="Y204" s="881"/>
      <c r="Z204" s="881"/>
      <c r="AA204" s="881"/>
      <c r="AB204" s="881"/>
      <c r="AC204" s="881"/>
      <c r="AD204" s="881"/>
      <c r="AE204" s="881"/>
      <c r="AF204" s="881"/>
      <c r="AG204" s="881"/>
      <c r="AH204" s="881"/>
      <c r="AI204" s="881"/>
      <c r="AJ204" s="881"/>
      <c r="AK204" s="881"/>
      <c r="AL204" s="881"/>
      <c r="AM204" s="881"/>
      <c r="AN204" s="881"/>
      <c r="AO204" s="881"/>
      <c r="AP204" s="881"/>
      <c r="AQ204" s="881"/>
      <c r="AR204" s="881"/>
      <c r="AS204" s="881"/>
      <c r="AT204" s="881"/>
      <c r="AU204" s="881"/>
      <c r="AV204" s="881"/>
      <c r="AW204" s="881"/>
      <c r="AX204" s="881"/>
      <c r="AY204" s="881"/>
      <c r="AZ204" s="881"/>
      <c r="BA204" s="881"/>
      <c r="BB204" s="881"/>
      <c r="BC204" s="881"/>
      <c r="BD204" s="881"/>
      <c r="BE204" s="881"/>
      <c r="BF204" s="881"/>
      <c r="BG204" s="881"/>
      <c r="BH204" s="881"/>
      <c r="BI204" s="881"/>
      <c r="BJ204" s="881"/>
      <c r="BK204" s="881"/>
      <c r="BL204" s="881"/>
      <c r="BM204" s="881"/>
      <c r="BN204" s="881"/>
      <c r="BO204" s="881"/>
      <c r="BP204" s="881"/>
      <c r="BQ204" s="881"/>
      <c r="BR204" s="881"/>
      <c r="BS204" s="881"/>
      <c r="BT204" s="881"/>
      <c r="BU204" s="881"/>
      <c r="BV204" s="881"/>
      <c r="BW204" s="881"/>
      <c r="BX204" s="881"/>
      <c r="BY204" s="466"/>
      <c r="BZ204" s="465"/>
      <c r="CB204" s="9"/>
      <c r="CC204" s="9"/>
      <c r="CD204" s="9"/>
      <c r="CE204" s="9"/>
      <c r="CF204" s="9"/>
      <c r="CG204" s="9"/>
      <c r="CH204" s="9"/>
      <c r="CI204" s="9"/>
    </row>
    <row r="205" spans="1:87">
      <c r="B205" s="463"/>
      <c r="C205" s="464"/>
      <c r="D205" s="464"/>
      <c r="E205" s="464"/>
      <c r="F205" s="464"/>
      <c r="G205" s="882"/>
      <c r="H205" s="834"/>
      <c r="I205" s="834"/>
      <c r="J205" s="834"/>
      <c r="K205" s="834"/>
      <c r="L205" s="834"/>
      <c r="M205" s="834"/>
      <c r="N205" s="834"/>
      <c r="O205" s="834"/>
      <c r="P205" s="834"/>
      <c r="Q205" s="834"/>
      <c r="R205" s="834"/>
      <c r="S205" s="834"/>
      <c r="T205" s="834"/>
      <c r="U205" s="834"/>
      <c r="V205" s="834"/>
      <c r="W205" s="834"/>
      <c r="X205" s="834"/>
      <c r="Y205" s="834"/>
      <c r="Z205" s="834"/>
      <c r="AA205" s="834"/>
      <c r="AB205" s="834"/>
      <c r="AC205" s="834"/>
      <c r="AD205" s="834"/>
      <c r="AE205" s="834"/>
      <c r="AF205" s="834"/>
      <c r="AG205" s="834"/>
      <c r="AH205" s="834"/>
      <c r="AI205" s="834"/>
      <c r="AJ205" s="834"/>
      <c r="AK205" s="834"/>
      <c r="AL205" s="834"/>
      <c r="AM205" s="834"/>
      <c r="AN205" s="834"/>
      <c r="AO205" s="834"/>
      <c r="AP205" s="834"/>
      <c r="AQ205" s="834"/>
      <c r="AR205" s="834"/>
      <c r="AS205" s="834"/>
      <c r="AT205" s="834"/>
      <c r="AU205" s="834"/>
      <c r="AV205" s="834"/>
      <c r="AW205" s="834"/>
      <c r="AX205" s="834"/>
      <c r="AY205" s="834"/>
      <c r="AZ205" s="834"/>
      <c r="BA205" s="834"/>
      <c r="BB205" s="834"/>
      <c r="BC205" s="834"/>
      <c r="BD205" s="834"/>
      <c r="BE205" s="834"/>
      <c r="BF205" s="834"/>
      <c r="BG205" s="834"/>
      <c r="BH205" s="834"/>
      <c r="BI205" s="834"/>
      <c r="BJ205" s="834"/>
      <c r="BK205" s="834"/>
      <c r="BL205" s="834"/>
      <c r="BM205" s="834"/>
      <c r="BN205" s="834"/>
      <c r="BO205" s="834"/>
      <c r="BP205" s="834"/>
      <c r="BQ205" s="834"/>
      <c r="BR205" s="834"/>
      <c r="BS205" s="834"/>
      <c r="BT205" s="834"/>
      <c r="BU205" s="834"/>
      <c r="BV205" s="834"/>
      <c r="BW205" s="834"/>
      <c r="BX205" s="834"/>
      <c r="BY205" s="467"/>
      <c r="BZ205" s="465"/>
      <c r="CB205" s="9"/>
      <c r="CC205" s="9"/>
      <c r="CD205" s="9"/>
      <c r="CE205" s="9"/>
      <c r="CF205" s="9"/>
      <c r="CG205" s="9"/>
      <c r="CH205" s="9"/>
      <c r="CI205" s="9"/>
    </row>
    <row r="206" spans="1:87">
      <c r="B206" s="463"/>
      <c r="C206" s="464"/>
      <c r="D206" s="464"/>
      <c r="E206" s="464"/>
      <c r="F206" s="464"/>
      <c r="G206" s="883"/>
      <c r="H206" s="884"/>
      <c r="I206" s="884"/>
      <c r="J206" s="884"/>
      <c r="K206" s="884"/>
      <c r="L206" s="884"/>
      <c r="M206" s="884"/>
      <c r="N206" s="884"/>
      <c r="O206" s="884"/>
      <c r="P206" s="884"/>
      <c r="Q206" s="884"/>
      <c r="R206" s="884"/>
      <c r="S206" s="884"/>
      <c r="T206" s="884"/>
      <c r="U206" s="884"/>
      <c r="V206" s="884"/>
      <c r="W206" s="884"/>
      <c r="X206" s="884"/>
      <c r="Y206" s="884"/>
      <c r="Z206" s="884"/>
      <c r="AA206" s="884"/>
      <c r="AB206" s="884"/>
      <c r="AC206" s="884"/>
      <c r="AD206" s="884"/>
      <c r="AE206" s="884"/>
      <c r="AF206" s="884"/>
      <c r="AG206" s="884"/>
      <c r="AH206" s="884"/>
      <c r="AI206" s="884"/>
      <c r="AJ206" s="884"/>
      <c r="AK206" s="884"/>
      <c r="AL206" s="884"/>
      <c r="AM206" s="884"/>
      <c r="AN206" s="884"/>
      <c r="AO206" s="884"/>
      <c r="AP206" s="884"/>
      <c r="AQ206" s="884"/>
      <c r="AR206" s="884"/>
      <c r="AS206" s="884"/>
      <c r="AT206" s="884"/>
      <c r="AU206" s="884"/>
      <c r="AV206" s="884"/>
      <c r="AW206" s="884"/>
      <c r="AX206" s="884"/>
      <c r="AY206" s="884"/>
      <c r="AZ206" s="884"/>
      <c r="BA206" s="884"/>
      <c r="BB206" s="884"/>
      <c r="BC206" s="884"/>
      <c r="BD206" s="884"/>
      <c r="BE206" s="884"/>
      <c r="BF206" s="884"/>
      <c r="BG206" s="884"/>
      <c r="BH206" s="884"/>
      <c r="BI206" s="884"/>
      <c r="BJ206" s="884"/>
      <c r="BK206" s="884"/>
      <c r="BL206" s="884"/>
      <c r="BM206" s="884"/>
      <c r="BN206" s="884"/>
      <c r="BO206" s="884"/>
      <c r="BP206" s="884"/>
      <c r="BQ206" s="884"/>
      <c r="BR206" s="884"/>
      <c r="BS206" s="884"/>
      <c r="BT206" s="884"/>
      <c r="BU206" s="884"/>
      <c r="BV206" s="884"/>
      <c r="BW206" s="884"/>
      <c r="BX206" s="884"/>
      <c r="BY206" s="468"/>
      <c r="BZ206" s="465"/>
      <c r="CB206" s="9"/>
      <c r="CC206" s="9"/>
      <c r="CD206" s="9"/>
      <c r="CE206" s="9"/>
      <c r="CF206" s="9"/>
      <c r="CG206" s="9"/>
      <c r="CH206" s="9"/>
      <c r="CI206" s="9"/>
    </row>
    <row r="207" spans="1:87" ht="9.75" customHeight="1" thickBot="1">
      <c r="B207" s="687"/>
      <c r="C207" s="688"/>
      <c r="D207" s="688"/>
      <c r="E207" s="688"/>
      <c r="F207" s="688"/>
      <c r="G207" s="688"/>
      <c r="H207" s="688"/>
      <c r="I207" s="688"/>
      <c r="J207" s="688"/>
      <c r="K207" s="688"/>
      <c r="L207" s="688"/>
      <c r="M207" s="688"/>
      <c r="N207" s="688"/>
      <c r="O207" s="688"/>
      <c r="P207" s="688"/>
      <c r="Q207" s="688"/>
      <c r="R207" s="688"/>
      <c r="S207" s="688"/>
      <c r="T207" s="688"/>
      <c r="U207" s="688"/>
      <c r="V207" s="688"/>
      <c r="W207" s="688"/>
      <c r="X207" s="688"/>
      <c r="Y207" s="688"/>
      <c r="Z207" s="688"/>
      <c r="AA207" s="688"/>
      <c r="AB207" s="688"/>
      <c r="AC207" s="688"/>
      <c r="AD207" s="688"/>
      <c r="AE207" s="688"/>
      <c r="AF207" s="688"/>
      <c r="AG207" s="688"/>
      <c r="AH207" s="688"/>
      <c r="AI207" s="688"/>
      <c r="AJ207" s="688"/>
      <c r="AK207" s="688"/>
      <c r="AL207" s="688"/>
      <c r="AM207" s="688"/>
      <c r="AN207" s="688"/>
      <c r="AO207" s="688"/>
      <c r="AP207" s="688"/>
      <c r="AQ207" s="688"/>
      <c r="AR207" s="688"/>
      <c r="AS207" s="688"/>
      <c r="AT207" s="688"/>
      <c r="AU207" s="688"/>
      <c r="AV207" s="688"/>
      <c r="AW207" s="688"/>
      <c r="AX207" s="688"/>
      <c r="AY207" s="688"/>
      <c r="AZ207" s="688"/>
      <c r="BA207" s="688"/>
      <c r="BB207" s="688"/>
      <c r="BC207" s="688"/>
      <c r="BD207" s="688"/>
      <c r="BE207" s="688"/>
      <c r="BF207" s="688"/>
      <c r="BG207" s="688"/>
      <c r="BH207" s="688"/>
      <c r="BI207" s="688"/>
      <c r="BJ207" s="688"/>
      <c r="BK207" s="688"/>
      <c r="BL207" s="688"/>
      <c r="BM207" s="688"/>
      <c r="BN207" s="688"/>
      <c r="BO207" s="688"/>
      <c r="BP207" s="688"/>
      <c r="BQ207" s="688"/>
      <c r="BR207" s="688"/>
      <c r="BS207" s="688"/>
      <c r="BT207" s="688"/>
      <c r="BU207" s="688"/>
      <c r="BV207" s="688"/>
      <c r="BW207" s="688"/>
      <c r="BX207" s="688"/>
      <c r="BY207" s="688"/>
      <c r="BZ207" s="689"/>
      <c r="CB207" s="10"/>
      <c r="CC207" s="10"/>
      <c r="CD207" s="10"/>
      <c r="CE207" s="10"/>
      <c r="CF207" s="10"/>
      <c r="CG207" s="10"/>
      <c r="CH207" s="10"/>
      <c r="CI207" s="10"/>
    </row>
    <row r="208" spans="1:87" ht="16.5" customHeight="1">
      <c r="B208" s="21"/>
      <c r="C208" s="22" t="s">
        <v>3</v>
      </c>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c r="AC208" s="22"/>
      <c r="AD208" s="22"/>
      <c r="AE208" s="22"/>
      <c r="AF208" s="22"/>
      <c r="AG208" s="22"/>
      <c r="AH208" s="22"/>
      <c r="AI208" s="22"/>
      <c r="AJ208" s="22"/>
      <c r="AK208" s="22"/>
      <c r="AL208" s="22"/>
      <c r="AM208" s="22"/>
      <c r="AN208" s="22"/>
      <c r="AO208" s="22"/>
      <c r="AP208" s="22"/>
      <c r="AQ208" s="22"/>
      <c r="AR208" s="22"/>
      <c r="AS208" s="22"/>
      <c r="AT208" s="22"/>
      <c r="AU208" s="22"/>
      <c r="AV208" s="22"/>
      <c r="AW208" s="22"/>
      <c r="AX208" s="22"/>
      <c r="AY208" s="22"/>
      <c r="AZ208" s="22"/>
      <c r="BA208" s="22"/>
      <c r="BB208" s="22"/>
      <c r="BC208" s="22"/>
      <c r="BD208" s="22"/>
      <c r="BE208" s="22"/>
      <c r="BF208" s="22"/>
      <c r="BG208" s="22"/>
      <c r="BH208" s="22"/>
      <c r="BI208" s="22"/>
      <c r="BJ208" s="22"/>
      <c r="BK208" s="22"/>
      <c r="BL208" s="22"/>
      <c r="BM208" s="22"/>
      <c r="BN208" s="22"/>
      <c r="BO208" s="22"/>
      <c r="BP208" s="22"/>
      <c r="BQ208" s="22"/>
      <c r="BR208" s="22"/>
      <c r="BS208" s="22"/>
      <c r="BT208" s="22"/>
      <c r="BU208" s="22"/>
      <c r="BV208" s="22"/>
      <c r="BW208" s="22"/>
      <c r="BX208" s="22"/>
      <c r="BY208" s="22"/>
      <c r="BZ208" s="23"/>
    </row>
    <row r="209" spans="2:87" ht="24.75" customHeight="1">
      <c r="B209" s="638"/>
      <c r="C209" s="605"/>
      <c r="D209" s="605"/>
      <c r="E209" s="605"/>
      <c r="F209" s="605"/>
      <c r="G209" s="605"/>
      <c r="H209" s="605"/>
      <c r="I209" s="605"/>
      <c r="J209" s="605"/>
      <c r="K209" s="605"/>
      <c r="L209" s="605"/>
      <c r="M209" s="605"/>
      <c r="N209" s="605"/>
      <c r="O209" s="605"/>
      <c r="P209" s="605"/>
      <c r="Q209" s="605"/>
      <c r="R209" s="605"/>
      <c r="S209" s="605"/>
      <c r="T209" s="605"/>
      <c r="U209" s="605"/>
      <c r="V209" s="605"/>
      <c r="W209" s="605"/>
      <c r="X209" s="605"/>
      <c r="Y209" s="605"/>
      <c r="Z209" s="605"/>
      <c r="AA209" s="605"/>
      <c r="AB209" s="605"/>
      <c r="AC209" s="605"/>
      <c r="AD209" s="605"/>
      <c r="AE209" s="605"/>
      <c r="AF209" s="605"/>
      <c r="AG209" s="605"/>
      <c r="AH209" s="605"/>
      <c r="AI209" s="605"/>
      <c r="AJ209" s="605"/>
      <c r="AK209" s="605"/>
      <c r="AL209" s="605"/>
      <c r="AM209" s="605"/>
      <c r="AN209" s="605"/>
      <c r="AO209" s="605"/>
      <c r="AP209" s="605"/>
      <c r="AQ209" s="605"/>
      <c r="AR209" s="605"/>
      <c r="AS209" s="605"/>
      <c r="AT209" s="605"/>
      <c r="AU209" s="605"/>
      <c r="AV209" s="605"/>
      <c r="AW209" s="605"/>
      <c r="AX209" s="605"/>
      <c r="AY209" s="605"/>
      <c r="AZ209" s="605"/>
      <c r="BA209" s="605"/>
      <c r="BB209" s="605"/>
      <c r="BC209" s="605"/>
      <c r="BD209" s="605"/>
      <c r="BE209" s="605"/>
      <c r="BF209" s="605"/>
      <c r="BG209" s="605"/>
      <c r="BH209" s="605"/>
      <c r="BI209" s="605"/>
      <c r="BJ209" s="605"/>
      <c r="BK209" s="605"/>
      <c r="BL209" s="605"/>
      <c r="BM209" s="605"/>
      <c r="BN209" s="605"/>
      <c r="BO209" s="605"/>
      <c r="BP209" s="605"/>
      <c r="BQ209" s="605"/>
      <c r="BR209" s="605"/>
      <c r="BS209" s="605"/>
      <c r="BT209" s="605"/>
      <c r="BU209" s="605"/>
      <c r="BV209" s="605"/>
      <c r="BW209" s="605"/>
      <c r="BX209" s="605"/>
      <c r="BY209" s="605"/>
      <c r="BZ209" s="639"/>
      <c r="CB209" s="12"/>
      <c r="CC209" s="12"/>
      <c r="CD209" s="12"/>
      <c r="CE209" s="12"/>
      <c r="CF209" s="12"/>
      <c r="CG209" s="12"/>
      <c r="CH209" s="12"/>
      <c r="CI209" s="12"/>
    </row>
    <row r="210" spans="2:87">
      <c r="B210" s="638"/>
      <c r="C210" s="605"/>
      <c r="D210" s="605"/>
      <c r="E210" s="605"/>
      <c r="F210" s="605"/>
      <c r="G210" s="605"/>
      <c r="H210" s="605"/>
      <c r="I210" s="605"/>
      <c r="J210" s="605"/>
      <c r="K210" s="605"/>
      <c r="L210" s="605"/>
      <c r="M210" s="605"/>
      <c r="N210" s="605"/>
      <c r="O210" s="605"/>
      <c r="P210" s="605"/>
      <c r="Q210" s="605"/>
      <c r="R210" s="605"/>
      <c r="S210" s="605"/>
      <c r="T210" s="605"/>
      <c r="U210" s="605"/>
      <c r="V210" s="605"/>
      <c r="W210" s="605"/>
      <c r="X210" s="605"/>
      <c r="Y210" s="605"/>
      <c r="Z210" s="605"/>
      <c r="AA210" s="605"/>
      <c r="AB210" s="605"/>
      <c r="AC210" s="605"/>
      <c r="AD210" s="605"/>
      <c r="AE210" s="605"/>
      <c r="AF210" s="605"/>
      <c r="AG210" s="605"/>
      <c r="AH210" s="605"/>
      <c r="AI210" s="605"/>
      <c r="AJ210" s="605"/>
      <c r="AK210" s="605"/>
      <c r="AL210" s="605"/>
      <c r="AM210" s="605"/>
      <c r="AN210" s="605"/>
      <c r="AO210" s="605"/>
      <c r="AP210" s="605"/>
      <c r="AQ210" s="605"/>
      <c r="AR210" s="605"/>
      <c r="AS210" s="605"/>
      <c r="AT210" s="605"/>
      <c r="AU210" s="605"/>
      <c r="AV210" s="605"/>
      <c r="AW210" s="605"/>
      <c r="AX210" s="605"/>
      <c r="AY210" s="605"/>
      <c r="AZ210" s="605"/>
      <c r="BA210" s="605"/>
      <c r="BB210" s="605"/>
      <c r="BC210" s="605"/>
      <c r="BD210" s="605"/>
      <c r="BE210" s="605"/>
      <c r="BF210" s="605"/>
      <c r="BG210" s="605"/>
      <c r="BH210" s="605"/>
      <c r="BI210" s="605"/>
      <c r="BJ210" s="605"/>
      <c r="BK210" s="605"/>
      <c r="BL210" s="605"/>
      <c r="BM210" s="605"/>
      <c r="BN210" s="605"/>
      <c r="BO210" s="605"/>
      <c r="BP210" s="605"/>
      <c r="BQ210" s="605"/>
      <c r="BR210" s="605"/>
      <c r="BS210" s="605"/>
      <c r="BT210" s="605"/>
      <c r="BU210" s="605"/>
      <c r="BV210" s="605"/>
      <c r="BW210" s="605"/>
      <c r="BX210" s="605"/>
      <c r="BY210" s="605"/>
      <c r="BZ210" s="639"/>
    </row>
    <row r="211" spans="2:87">
      <c r="B211" s="638"/>
      <c r="C211" s="605"/>
      <c r="D211" s="605"/>
      <c r="E211" s="605"/>
      <c r="F211" s="605"/>
      <c r="G211" s="605"/>
      <c r="H211" s="605"/>
      <c r="I211" s="605"/>
      <c r="J211" s="605"/>
      <c r="K211" s="605"/>
      <c r="L211" s="605"/>
      <c r="M211" s="605"/>
      <c r="N211" s="605"/>
      <c r="O211" s="605"/>
      <c r="P211" s="605"/>
      <c r="Q211" s="605"/>
      <c r="R211" s="605"/>
      <c r="S211" s="605"/>
      <c r="T211" s="605"/>
      <c r="U211" s="605"/>
      <c r="V211" s="605"/>
      <c r="W211" s="605"/>
      <c r="X211" s="605"/>
      <c r="Y211" s="605"/>
      <c r="Z211" s="605"/>
      <c r="AA211" s="605"/>
      <c r="AB211" s="605"/>
      <c r="AC211" s="605"/>
      <c r="AD211" s="605"/>
      <c r="AE211" s="605"/>
      <c r="AF211" s="605"/>
      <c r="AG211" s="605"/>
      <c r="AH211" s="605"/>
      <c r="AI211" s="605"/>
      <c r="AJ211" s="605"/>
      <c r="AK211" s="605"/>
      <c r="AL211" s="605"/>
      <c r="AM211" s="605"/>
      <c r="AN211" s="605"/>
      <c r="AO211" s="605"/>
      <c r="AP211" s="605"/>
      <c r="AQ211" s="605"/>
      <c r="AR211" s="605"/>
      <c r="AS211" s="605"/>
      <c r="AT211" s="605"/>
      <c r="AU211" s="605"/>
      <c r="AV211" s="605"/>
      <c r="AW211" s="605"/>
      <c r="AX211" s="605"/>
      <c r="AY211" s="605"/>
      <c r="AZ211" s="605"/>
      <c r="BA211" s="605"/>
      <c r="BB211" s="605"/>
      <c r="BC211" s="605"/>
      <c r="BD211" s="605"/>
      <c r="BE211" s="605"/>
      <c r="BF211" s="605"/>
      <c r="BG211" s="605"/>
      <c r="BH211" s="605"/>
      <c r="BI211" s="605"/>
      <c r="BJ211" s="605"/>
      <c r="BK211" s="605"/>
      <c r="BL211" s="605"/>
      <c r="BM211" s="605"/>
      <c r="BN211" s="605"/>
      <c r="BO211" s="605"/>
      <c r="BP211" s="605"/>
      <c r="BQ211" s="605"/>
      <c r="BR211" s="605"/>
      <c r="BS211" s="605"/>
      <c r="BT211" s="605"/>
      <c r="BU211" s="605"/>
      <c r="BV211" s="605"/>
      <c r="BW211" s="605"/>
      <c r="BX211" s="605"/>
      <c r="BY211" s="605"/>
      <c r="BZ211" s="639"/>
    </row>
    <row r="212" spans="2:87">
      <c r="B212" s="638"/>
      <c r="C212" s="605"/>
      <c r="D212" s="605"/>
      <c r="E212" s="605"/>
      <c r="F212" s="605"/>
      <c r="G212" s="605"/>
      <c r="H212" s="605"/>
      <c r="I212" s="605"/>
      <c r="J212" s="605"/>
      <c r="K212" s="605"/>
      <c r="L212" s="605"/>
      <c r="M212" s="605"/>
      <c r="N212" s="605"/>
      <c r="O212" s="605"/>
      <c r="P212" s="605"/>
      <c r="Q212" s="605"/>
      <c r="R212" s="605"/>
      <c r="S212" s="605"/>
      <c r="T212" s="605"/>
      <c r="U212" s="605"/>
      <c r="V212" s="605"/>
      <c r="W212" s="605"/>
      <c r="X212" s="605"/>
      <c r="Y212" s="605"/>
      <c r="Z212" s="605"/>
      <c r="AA212" s="605"/>
      <c r="AB212" s="605"/>
      <c r="AC212" s="605"/>
      <c r="AD212" s="605"/>
      <c r="AE212" s="605"/>
      <c r="AF212" s="605"/>
      <c r="AG212" s="605"/>
      <c r="AH212" s="605"/>
      <c r="AI212" s="605"/>
      <c r="AJ212" s="605"/>
      <c r="AK212" s="605"/>
      <c r="AL212" s="605"/>
      <c r="AM212" s="605"/>
      <c r="AN212" s="605"/>
      <c r="AO212" s="605"/>
      <c r="AP212" s="605"/>
      <c r="AQ212" s="605"/>
      <c r="AR212" s="605"/>
      <c r="AS212" s="605"/>
      <c r="AT212" s="605"/>
      <c r="AU212" s="605"/>
      <c r="AV212" s="605"/>
      <c r="AW212" s="605"/>
      <c r="AX212" s="605"/>
      <c r="AY212" s="605"/>
      <c r="AZ212" s="605"/>
      <c r="BA212" s="605"/>
      <c r="BB212" s="605"/>
      <c r="BC212" s="605"/>
      <c r="BD212" s="605"/>
      <c r="BE212" s="605"/>
      <c r="BF212" s="605"/>
      <c r="BG212" s="605"/>
      <c r="BH212" s="605"/>
      <c r="BI212" s="605"/>
      <c r="BJ212" s="605"/>
      <c r="BK212" s="605"/>
      <c r="BL212" s="605"/>
      <c r="BM212" s="605"/>
      <c r="BN212" s="605"/>
      <c r="BO212" s="605"/>
      <c r="BP212" s="605"/>
      <c r="BQ212" s="605"/>
      <c r="BR212" s="605"/>
      <c r="BS212" s="605"/>
      <c r="BT212" s="605"/>
      <c r="BU212" s="605"/>
      <c r="BV212" s="605"/>
      <c r="BW212" s="605"/>
      <c r="BX212" s="605"/>
      <c r="BY212" s="605"/>
      <c r="BZ212" s="639"/>
    </row>
    <row r="213" spans="2:87">
      <c r="B213" s="638"/>
      <c r="C213" s="605"/>
      <c r="D213" s="605"/>
      <c r="E213" s="605"/>
      <c r="F213" s="605"/>
      <c r="G213" s="605"/>
      <c r="H213" s="605"/>
      <c r="I213" s="605"/>
      <c r="J213" s="605"/>
      <c r="K213" s="605"/>
      <c r="L213" s="605"/>
      <c r="M213" s="605"/>
      <c r="N213" s="605"/>
      <c r="O213" s="605"/>
      <c r="P213" s="605"/>
      <c r="Q213" s="605"/>
      <c r="R213" s="605"/>
      <c r="S213" s="605"/>
      <c r="T213" s="605"/>
      <c r="U213" s="605"/>
      <c r="V213" s="605"/>
      <c r="W213" s="605"/>
      <c r="X213" s="605"/>
      <c r="Y213" s="605"/>
      <c r="Z213" s="605"/>
      <c r="AA213" s="605"/>
      <c r="AB213" s="605"/>
      <c r="AC213" s="605"/>
      <c r="AD213" s="605"/>
      <c r="AE213" s="605"/>
      <c r="AF213" s="605"/>
      <c r="AG213" s="605"/>
      <c r="AH213" s="605"/>
      <c r="AI213" s="605"/>
      <c r="AJ213" s="605"/>
      <c r="AK213" s="605"/>
      <c r="AL213" s="605"/>
      <c r="AM213" s="605"/>
      <c r="AN213" s="605"/>
      <c r="AO213" s="605"/>
      <c r="AP213" s="605"/>
      <c r="AQ213" s="605"/>
      <c r="AR213" s="605"/>
      <c r="AS213" s="605"/>
      <c r="AT213" s="605"/>
      <c r="AU213" s="605"/>
      <c r="AV213" s="605"/>
      <c r="AW213" s="605"/>
      <c r="AX213" s="605"/>
      <c r="AY213" s="605"/>
      <c r="AZ213" s="605"/>
      <c r="BA213" s="605"/>
      <c r="BB213" s="605"/>
      <c r="BC213" s="605"/>
      <c r="BD213" s="605"/>
      <c r="BE213" s="605"/>
      <c r="BF213" s="605"/>
      <c r="BG213" s="605"/>
      <c r="BH213" s="605"/>
      <c r="BI213" s="605"/>
      <c r="BJ213" s="605"/>
      <c r="BK213" s="605"/>
      <c r="BL213" s="605"/>
      <c r="BM213" s="605"/>
      <c r="BN213" s="605"/>
      <c r="BO213" s="605"/>
      <c r="BP213" s="605"/>
      <c r="BQ213" s="605"/>
      <c r="BR213" s="605"/>
      <c r="BS213" s="605"/>
      <c r="BT213" s="605"/>
      <c r="BU213" s="605"/>
      <c r="BV213" s="605"/>
      <c r="BW213" s="605"/>
      <c r="BX213" s="605"/>
      <c r="BY213" s="605"/>
      <c r="BZ213" s="639"/>
    </row>
    <row r="214" spans="2:87" ht="17.25" customHeight="1">
      <c r="B214" s="638"/>
      <c r="C214" s="605"/>
      <c r="D214" s="605"/>
      <c r="E214" s="605"/>
      <c r="F214" s="605"/>
      <c r="G214" s="605"/>
      <c r="H214" s="605"/>
      <c r="I214" s="605"/>
      <c r="J214" s="605"/>
      <c r="K214" s="605"/>
      <c r="L214" s="605"/>
      <c r="M214" s="605"/>
      <c r="N214" s="605"/>
      <c r="O214" s="605"/>
      <c r="P214" s="605"/>
      <c r="Q214" s="605"/>
      <c r="R214" s="605"/>
      <c r="S214" s="605"/>
      <c r="T214" s="605"/>
      <c r="U214" s="605"/>
      <c r="V214" s="605"/>
      <c r="W214" s="605"/>
      <c r="X214" s="605"/>
      <c r="Y214" s="605"/>
      <c r="Z214" s="605"/>
      <c r="AA214" s="605"/>
      <c r="AB214" s="605"/>
      <c r="AC214" s="605"/>
      <c r="AD214" s="605"/>
      <c r="AE214" s="605"/>
      <c r="AF214" s="605"/>
      <c r="AG214" s="605"/>
      <c r="AH214" s="605"/>
      <c r="AI214" s="605"/>
      <c r="AJ214" s="605"/>
      <c r="AK214" s="605"/>
      <c r="AL214" s="605"/>
      <c r="AM214" s="605"/>
      <c r="AN214" s="605"/>
      <c r="AO214" s="605"/>
      <c r="AP214" s="605"/>
      <c r="AQ214" s="605"/>
      <c r="AR214" s="605"/>
      <c r="AS214" s="605"/>
      <c r="AT214" s="605"/>
      <c r="AU214" s="605"/>
      <c r="AV214" s="605"/>
      <c r="AW214" s="605"/>
      <c r="AX214" s="605"/>
      <c r="AY214" s="605"/>
      <c r="AZ214" s="605"/>
      <c r="BA214" s="605"/>
      <c r="BB214" s="605"/>
      <c r="BC214" s="605"/>
      <c r="BD214" s="605"/>
      <c r="BE214" s="605"/>
      <c r="BF214" s="605"/>
      <c r="BG214" s="605"/>
      <c r="BH214" s="605"/>
      <c r="BI214" s="605"/>
      <c r="BJ214" s="605"/>
      <c r="BK214" s="605"/>
      <c r="BL214" s="605"/>
      <c r="BM214" s="605"/>
      <c r="BN214" s="605"/>
      <c r="BO214" s="605"/>
      <c r="BP214" s="605"/>
      <c r="BQ214" s="605"/>
      <c r="BR214" s="605"/>
      <c r="BS214" s="605"/>
      <c r="BT214" s="605"/>
      <c r="BU214" s="605"/>
      <c r="BV214" s="605"/>
      <c r="BW214" s="605"/>
      <c r="BX214" s="605"/>
      <c r="BY214" s="605"/>
      <c r="BZ214" s="639"/>
    </row>
    <row r="215" spans="2:87" ht="17.25" customHeight="1">
      <c r="B215" s="638"/>
      <c r="C215" s="605"/>
      <c r="D215" s="605"/>
      <c r="E215" s="605"/>
      <c r="F215" s="605"/>
      <c r="G215" s="605"/>
      <c r="H215" s="605"/>
      <c r="I215" s="605"/>
      <c r="J215" s="605"/>
      <c r="K215" s="605"/>
      <c r="L215" s="605"/>
      <c r="M215" s="605"/>
      <c r="N215" s="605"/>
      <c r="O215" s="605"/>
      <c r="P215" s="605"/>
      <c r="Q215" s="605"/>
      <c r="R215" s="605"/>
      <c r="S215" s="605"/>
      <c r="T215" s="605"/>
      <c r="U215" s="605"/>
      <c r="V215" s="605"/>
      <c r="W215" s="605"/>
      <c r="X215" s="605"/>
      <c r="Y215" s="605"/>
      <c r="Z215" s="605"/>
      <c r="AA215" s="605"/>
      <c r="AB215" s="605"/>
      <c r="AC215" s="605"/>
      <c r="AD215" s="605"/>
      <c r="AE215" s="605"/>
      <c r="AF215" s="605"/>
      <c r="AG215" s="605"/>
      <c r="AH215" s="605"/>
      <c r="AI215" s="605"/>
      <c r="AJ215" s="605"/>
      <c r="AK215" s="605"/>
      <c r="AL215" s="605"/>
      <c r="AM215" s="605"/>
      <c r="AN215" s="605"/>
      <c r="AO215" s="605"/>
      <c r="AP215" s="605"/>
      <c r="AQ215" s="605"/>
      <c r="AR215" s="605"/>
      <c r="AS215" s="605"/>
      <c r="AT215" s="605"/>
      <c r="AU215" s="605"/>
      <c r="AV215" s="605"/>
      <c r="AW215" s="605"/>
      <c r="AX215" s="605"/>
      <c r="AY215" s="605"/>
      <c r="AZ215" s="605"/>
      <c r="BA215" s="605"/>
      <c r="BB215" s="605"/>
      <c r="BC215" s="605"/>
      <c r="BD215" s="605"/>
      <c r="BE215" s="605"/>
      <c r="BF215" s="605"/>
      <c r="BG215" s="605"/>
      <c r="BH215" s="605"/>
      <c r="BI215" s="605"/>
      <c r="BJ215" s="605"/>
      <c r="BK215" s="605"/>
      <c r="BL215" s="605"/>
      <c r="BM215" s="605"/>
      <c r="BN215" s="605"/>
      <c r="BO215" s="605"/>
      <c r="BP215" s="605"/>
      <c r="BQ215" s="605"/>
      <c r="BR215" s="605"/>
      <c r="BS215" s="605"/>
      <c r="BT215" s="605"/>
      <c r="BU215" s="605"/>
      <c r="BV215" s="605"/>
      <c r="BW215" s="605"/>
      <c r="BX215" s="605"/>
      <c r="BY215" s="605"/>
      <c r="BZ215" s="639"/>
    </row>
    <row r="216" spans="2:87" ht="17.25" customHeight="1">
      <c r="B216" s="638"/>
      <c r="C216" s="605"/>
      <c r="D216" s="605"/>
      <c r="E216" s="605"/>
      <c r="F216" s="605"/>
      <c r="G216" s="605"/>
      <c r="H216" s="605"/>
      <c r="I216" s="605"/>
      <c r="J216" s="605"/>
      <c r="K216" s="605"/>
      <c r="L216" s="605"/>
      <c r="M216" s="605"/>
      <c r="N216" s="605"/>
      <c r="O216" s="605"/>
      <c r="P216" s="605"/>
      <c r="Q216" s="605"/>
      <c r="R216" s="605"/>
      <c r="S216" s="605"/>
      <c r="T216" s="605"/>
      <c r="U216" s="605"/>
      <c r="V216" s="605"/>
      <c r="W216" s="605"/>
      <c r="X216" s="605"/>
      <c r="Y216" s="605"/>
      <c r="Z216" s="605"/>
      <c r="AA216" s="605"/>
      <c r="AB216" s="605"/>
      <c r="AC216" s="605"/>
      <c r="AD216" s="605"/>
      <c r="AE216" s="605"/>
      <c r="AF216" s="605"/>
      <c r="AG216" s="605"/>
      <c r="AH216" s="605"/>
      <c r="AI216" s="605"/>
      <c r="AJ216" s="605"/>
      <c r="AK216" s="605"/>
      <c r="AL216" s="605"/>
      <c r="AM216" s="605"/>
      <c r="AN216" s="605"/>
      <c r="AO216" s="605"/>
      <c r="AP216" s="605"/>
      <c r="AQ216" s="605"/>
      <c r="AR216" s="605"/>
      <c r="AS216" s="605"/>
      <c r="AT216" s="605"/>
      <c r="AU216" s="605"/>
      <c r="AV216" s="605"/>
      <c r="AW216" s="605"/>
      <c r="AX216" s="605"/>
      <c r="AY216" s="605"/>
      <c r="AZ216" s="605"/>
      <c r="BA216" s="605"/>
      <c r="BB216" s="605"/>
      <c r="BC216" s="605"/>
      <c r="BD216" s="605"/>
      <c r="BE216" s="605"/>
      <c r="BF216" s="605"/>
      <c r="BG216" s="605"/>
      <c r="BH216" s="605"/>
      <c r="BI216" s="605"/>
      <c r="BJ216" s="605"/>
      <c r="BK216" s="605"/>
      <c r="BL216" s="605"/>
      <c r="BM216" s="605"/>
      <c r="BN216" s="605"/>
      <c r="BO216" s="605"/>
      <c r="BP216" s="605"/>
      <c r="BQ216" s="605"/>
      <c r="BR216" s="605"/>
      <c r="BS216" s="605"/>
      <c r="BT216" s="605"/>
      <c r="BU216" s="605"/>
      <c r="BV216" s="605"/>
      <c r="BW216" s="605"/>
      <c r="BX216" s="605"/>
      <c r="BY216" s="605"/>
      <c r="BZ216" s="639"/>
    </row>
    <row r="217" spans="2:87" ht="17.25" customHeight="1">
      <c r="B217" s="638"/>
      <c r="C217" s="605"/>
      <c r="D217" s="605"/>
      <c r="E217" s="605"/>
      <c r="F217" s="605"/>
      <c r="G217" s="605"/>
      <c r="H217" s="605"/>
      <c r="I217" s="605"/>
      <c r="J217" s="605"/>
      <c r="K217" s="605"/>
      <c r="L217" s="605"/>
      <c r="M217" s="605"/>
      <c r="N217" s="605"/>
      <c r="O217" s="605"/>
      <c r="P217" s="605"/>
      <c r="Q217" s="605"/>
      <c r="R217" s="605"/>
      <c r="S217" s="605"/>
      <c r="T217" s="605"/>
      <c r="U217" s="605"/>
      <c r="V217" s="605"/>
      <c r="W217" s="605"/>
      <c r="X217" s="605"/>
      <c r="Y217" s="605"/>
      <c r="Z217" s="605"/>
      <c r="AA217" s="605"/>
      <c r="AB217" s="605"/>
      <c r="AC217" s="605"/>
      <c r="AD217" s="605"/>
      <c r="AE217" s="605"/>
      <c r="AF217" s="605"/>
      <c r="AG217" s="605"/>
      <c r="AH217" s="605"/>
      <c r="AI217" s="605"/>
      <c r="AJ217" s="605"/>
      <c r="AK217" s="605"/>
      <c r="AL217" s="605"/>
      <c r="AM217" s="605"/>
      <c r="AN217" s="605"/>
      <c r="AO217" s="605"/>
      <c r="AP217" s="605"/>
      <c r="AQ217" s="605"/>
      <c r="AR217" s="605"/>
      <c r="AS217" s="605"/>
      <c r="AT217" s="605"/>
      <c r="AU217" s="605"/>
      <c r="AV217" s="605"/>
      <c r="AW217" s="605"/>
      <c r="AX217" s="605"/>
      <c r="AY217" s="605"/>
      <c r="AZ217" s="605"/>
      <c r="BA217" s="605"/>
      <c r="BB217" s="605"/>
      <c r="BC217" s="605"/>
      <c r="BD217" s="605"/>
      <c r="BE217" s="605"/>
      <c r="BF217" s="605"/>
      <c r="BG217" s="605"/>
      <c r="BH217" s="605"/>
      <c r="BI217" s="605"/>
      <c r="BJ217" s="605"/>
      <c r="BK217" s="605"/>
      <c r="BL217" s="605"/>
      <c r="BM217" s="605"/>
      <c r="BN217" s="605"/>
      <c r="BO217" s="605"/>
      <c r="BP217" s="605"/>
      <c r="BQ217" s="605"/>
      <c r="BR217" s="605"/>
      <c r="BS217" s="605"/>
      <c r="BT217" s="605"/>
      <c r="BU217" s="605"/>
      <c r="BV217" s="605"/>
      <c r="BW217" s="605"/>
      <c r="BX217" s="605"/>
      <c r="BY217" s="605"/>
      <c r="BZ217" s="639"/>
    </row>
    <row r="218" spans="2:87" ht="17.25" customHeight="1">
      <c r="B218" s="638"/>
      <c r="C218" s="605"/>
      <c r="D218" s="605"/>
      <c r="E218" s="605"/>
      <c r="F218" s="605"/>
      <c r="G218" s="605"/>
      <c r="H218" s="605"/>
      <c r="I218" s="605"/>
      <c r="J218" s="605"/>
      <c r="K218" s="605"/>
      <c r="L218" s="605"/>
      <c r="M218" s="605"/>
      <c r="N218" s="605"/>
      <c r="O218" s="605"/>
      <c r="P218" s="605"/>
      <c r="Q218" s="605"/>
      <c r="R218" s="605"/>
      <c r="S218" s="605"/>
      <c r="T218" s="605"/>
      <c r="U218" s="605"/>
      <c r="V218" s="605"/>
      <c r="W218" s="605"/>
      <c r="X218" s="605"/>
      <c r="Y218" s="605"/>
      <c r="Z218" s="605"/>
      <c r="AA218" s="605"/>
      <c r="AB218" s="605"/>
      <c r="AC218" s="605"/>
      <c r="AD218" s="605"/>
      <c r="AE218" s="605"/>
      <c r="AF218" s="605"/>
      <c r="AG218" s="605"/>
      <c r="AH218" s="605"/>
      <c r="AI218" s="605"/>
      <c r="AJ218" s="605"/>
      <c r="AK218" s="605"/>
      <c r="AL218" s="605"/>
      <c r="AM218" s="605"/>
      <c r="AN218" s="605"/>
      <c r="AO218" s="605"/>
      <c r="AP218" s="605"/>
      <c r="AQ218" s="605"/>
      <c r="AR218" s="605"/>
      <c r="AS218" s="605"/>
      <c r="AT218" s="605"/>
      <c r="AU218" s="605"/>
      <c r="AV218" s="605"/>
      <c r="AW218" s="605"/>
      <c r="AX218" s="605"/>
      <c r="AY218" s="605"/>
      <c r="AZ218" s="605"/>
      <c r="BA218" s="605"/>
      <c r="BB218" s="605"/>
      <c r="BC218" s="605"/>
      <c r="BD218" s="605"/>
      <c r="BE218" s="605"/>
      <c r="BF218" s="605"/>
      <c r="BG218" s="605"/>
      <c r="BH218" s="605"/>
      <c r="BI218" s="605"/>
      <c r="BJ218" s="605"/>
      <c r="BK218" s="605"/>
      <c r="BL218" s="605"/>
      <c r="BM218" s="605"/>
      <c r="BN218" s="605"/>
      <c r="BO218" s="605"/>
      <c r="BP218" s="605"/>
      <c r="BQ218" s="605"/>
      <c r="BR218" s="605"/>
      <c r="BS218" s="605"/>
      <c r="BT218" s="605"/>
      <c r="BU218" s="605"/>
      <c r="BV218" s="605"/>
      <c r="BW218" s="605"/>
      <c r="BX218" s="605"/>
      <c r="BY218" s="605"/>
      <c r="BZ218" s="639"/>
    </row>
    <row r="219" spans="2:87" ht="17.25" customHeight="1" thickBot="1">
      <c r="B219" s="640"/>
      <c r="C219" s="641"/>
      <c r="D219" s="641"/>
      <c r="E219" s="641"/>
      <c r="F219" s="641"/>
      <c r="G219" s="641"/>
      <c r="H219" s="641"/>
      <c r="I219" s="641"/>
      <c r="J219" s="641"/>
      <c r="K219" s="641"/>
      <c r="L219" s="641"/>
      <c r="M219" s="641"/>
      <c r="N219" s="641"/>
      <c r="O219" s="641"/>
      <c r="P219" s="641"/>
      <c r="Q219" s="641"/>
      <c r="R219" s="641"/>
      <c r="S219" s="641"/>
      <c r="T219" s="641"/>
      <c r="U219" s="641"/>
      <c r="V219" s="641"/>
      <c r="W219" s="641"/>
      <c r="X219" s="641"/>
      <c r="Y219" s="641"/>
      <c r="Z219" s="641"/>
      <c r="AA219" s="641"/>
      <c r="AB219" s="641"/>
      <c r="AC219" s="641"/>
      <c r="AD219" s="641"/>
      <c r="AE219" s="641"/>
      <c r="AF219" s="641"/>
      <c r="AG219" s="641"/>
      <c r="AH219" s="641"/>
      <c r="AI219" s="641"/>
      <c r="AJ219" s="641"/>
      <c r="AK219" s="641"/>
      <c r="AL219" s="641"/>
      <c r="AM219" s="641"/>
      <c r="AN219" s="641"/>
      <c r="AO219" s="641"/>
      <c r="AP219" s="641"/>
      <c r="AQ219" s="641"/>
      <c r="AR219" s="641"/>
      <c r="AS219" s="641"/>
      <c r="AT219" s="641"/>
      <c r="AU219" s="641"/>
      <c r="AV219" s="641"/>
      <c r="AW219" s="641"/>
      <c r="AX219" s="641"/>
      <c r="AY219" s="641"/>
      <c r="AZ219" s="641"/>
      <c r="BA219" s="641"/>
      <c r="BB219" s="641"/>
      <c r="BC219" s="641"/>
      <c r="BD219" s="641"/>
      <c r="BE219" s="641"/>
      <c r="BF219" s="641"/>
      <c r="BG219" s="641"/>
      <c r="BH219" s="641"/>
      <c r="BI219" s="641"/>
      <c r="BJ219" s="641"/>
      <c r="BK219" s="641"/>
      <c r="BL219" s="641"/>
      <c r="BM219" s="641"/>
      <c r="BN219" s="641"/>
      <c r="BO219" s="641"/>
      <c r="BP219" s="641"/>
      <c r="BQ219" s="641"/>
      <c r="BR219" s="641"/>
      <c r="BS219" s="641"/>
      <c r="BT219" s="641"/>
      <c r="BU219" s="641"/>
      <c r="BV219" s="641"/>
      <c r="BW219" s="641"/>
      <c r="BX219" s="641"/>
      <c r="BY219" s="641"/>
      <c r="BZ219" s="642"/>
    </row>
    <row r="220" spans="2:87" ht="18" customHeight="1" thickBot="1">
      <c r="B220" s="677" t="s">
        <v>198</v>
      </c>
      <c r="C220" s="678"/>
      <c r="D220" s="678"/>
      <c r="E220" s="678"/>
      <c r="F220" s="678"/>
      <c r="G220" s="678"/>
      <c r="H220" s="678"/>
      <c r="I220" s="678"/>
      <c r="J220" s="678"/>
      <c r="K220" s="678"/>
      <c r="L220" s="678"/>
      <c r="M220" s="678"/>
      <c r="N220" s="678"/>
      <c r="O220" s="678"/>
      <c r="P220" s="678"/>
      <c r="Q220" s="678"/>
      <c r="R220" s="678"/>
      <c r="S220" s="678"/>
      <c r="T220" s="678"/>
      <c r="U220" s="678"/>
      <c r="V220" s="678"/>
      <c r="W220" s="678"/>
      <c r="X220" s="678"/>
      <c r="Y220" s="678"/>
      <c r="Z220" s="678"/>
      <c r="AA220" s="678"/>
      <c r="AB220" s="678"/>
      <c r="AC220" s="678"/>
      <c r="AD220" s="678"/>
      <c r="AE220" s="678"/>
      <c r="AF220" s="678"/>
      <c r="AG220" s="678"/>
      <c r="AH220" s="678"/>
      <c r="AI220" s="678"/>
      <c r="AJ220" s="678"/>
      <c r="AK220" s="678"/>
      <c r="AL220" s="678"/>
      <c r="AM220" s="678"/>
      <c r="AN220" s="678"/>
      <c r="AO220" s="678"/>
      <c r="AP220" s="678"/>
      <c r="AQ220" s="678"/>
      <c r="AR220" s="678"/>
      <c r="AS220" s="678"/>
      <c r="AT220" s="678"/>
      <c r="AU220" s="678"/>
      <c r="AV220" s="678"/>
      <c r="AW220" s="678"/>
      <c r="AX220" s="678"/>
      <c r="AY220" s="678"/>
      <c r="AZ220" s="678"/>
      <c r="BA220" s="678"/>
      <c r="BB220" s="678"/>
      <c r="BC220" s="678"/>
      <c r="BD220" s="678"/>
      <c r="BE220" s="678"/>
      <c r="BF220" s="678"/>
      <c r="BG220" s="678"/>
      <c r="BH220" s="678"/>
      <c r="BI220" s="678"/>
      <c r="BJ220" s="678"/>
      <c r="BK220" s="678"/>
      <c r="BL220" s="678"/>
      <c r="BM220" s="678"/>
      <c r="BN220" s="678"/>
      <c r="BO220" s="678"/>
      <c r="BP220" s="678"/>
      <c r="BQ220" s="678"/>
      <c r="BR220" s="678"/>
      <c r="BS220" s="678"/>
      <c r="BT220" s="678"/>
      <c r="BU220" s="678"/>
      <c r="BV220" s="678"/>
      <c r="BW220" s="678"/>
      <c r="BX220" s="678"/>
      <c r="BY220" s="678"/>
      <c r="BZ220" s="679"/>
      <c r="CB220" s="13"/>
      <c r="CC220" s="13"/>
      <c r="CD220" s="13"/>
      <c r="CE220" s="13"/>
      <c r="CF220" s="13"/>
      <c r="CG220" s="13"/>
      <c r="CH220" s="13"/>
      <c r="CI220" s="13"/>
    </row>
    <row r="221" spans="2:87" ht="18" customHeight="1">
      <c r="B221" s="645" t="s">
        <v>143</v>
      </c>
      <c r="C221" s="646"/>
      <c r="D221" s="646"/>
      <c r="E221" s="646"/>
      <c r="F221" s="646"/>
      <c r="G221" s="646"/>
      <c r="H221" s="646"/>
      <c r="I221" s="646"/>
      <c r="J221" s="646"/>
      <c r="K221" s="646"/>
      <c r="L221" s="646"/>
      <c r="M221" s="646"/>
      <c r="N221" s="646"/>
      <c r="O221" s="646"/>
      <c r="P221" s="646"/>
      <c r="Q221" s="646"/>
      <c r="R221" s="646"/>
      <c r="S221" s="646"/>
      <c r="T221" s="646"/>
      <c r="U221" s="646"/>
      <c r="V221" s="646"/>
      <c r="W221" s="646"/>
      <c r="X221" s="646"/>
      <c r="Y221" s="646"/>
      <c r="Z221" s="646"/>
      <c r="AA221" s="646"/>
      <c r="AB221" s="646"/>
      <c r="AC221" s="646"/>
      <c r="AD221" s="646"/>
      <c r="AE221" s="646"/>
      <c r="AF221" s="646"/>
      <c r="AG221" s="646"/>
      <c r="AH221" s="646"/>
      <c r="AI221" s="646"/>
      <c r="AJ221" s="646"/>
      <c r="AK221" s="646"/>
      <c r="AL221" s="646"/>
      <c r="AM221" s="646"/>
      <c r="AN221" s="646"/>
      <c r="AO221" s="646"/>
      <c r="AP221" s="646"/>
      <c r="AQ221" s="646"/>
      <c r="AR221" s="646"/>
      <c r="AS221" s="646"/>
      <c r="AT221" s="646"/>
      <c r="AU221" s="646"/>
      <c r="AV221" s="646"/>
      <c r="AW221" s="646"/>
      <c r="AX221" s="646"/>
      <c r="AY221" s="646"/>
      <c r="AZ221" s="646"/>
      <c r="BA221" s="646"/>
      <c r="BB221" s="646"/>
      <c r="BC221" s="646"/>
      <c r="BD221" s="646"/>
      <c r="BE221" s="646"/>
      <c r="BF221" s="646"/>
      <c r="BG221" s="646"/>
      <c r="BH221" s="646"/>
      <c r="BI221" s="646"/>
      <c r="BJ221" s="646"/>
      <c r="BK221" s="646"/>
      <c r="BL221" s="646"/>
      <c r="BM221" s="646"/>
      <c r="BN221" s="646"/>
      <c r="BO221" s="646"/>
      <c r="BP221" s="646"/>
      <c r="BQ221" s="646"/>
      <c r="BR221" s="646"/>
      <c r="BS221" s="646"/>
      <c r="BT221" s="646"/>
      <c r="BU221" s="646"/>
      <c r="BV221" s="646"/>
      <c r="BW221" s="646"/>
      <c r="BX221" s="646"/>
      <c r="BY221" s="646"/>
      <c r="BZ221" s="647"/>
      <c r="CB221" s="12"/>
      <c r="CC221" s="12"/>
      <c r="CD221" s="12"/>
      <c r="CE221" s="12"/>
      <c r="CF221" s="12"/>
      <c r="CG221" s="12"/>
      <c r="CH221" s="12"/>
      <c r="CI221" s="12"/>
    </row>
    <row r="222" spans="2:87">
      <c r="B222" s="648" t="s">
        <v>212</v>
      </c>
      <c r="C222" s="649"/>
      <c r="D222" s="649"/>
      <c r="E222" s="649"/>
      <c r="F222" s="649"/>
      <c r="G222" s="649"/>
      <c r="H222" s="649"/>
      <c r="I222" s="649"/>
      <c r="J222" s="649"/>
      <c r="K222" s="649"/>
      <c r="L222" s="649"/>
      <c r="M222" s="649"/>
      <c r="N222" s="649"/>
      <c r="O222" s="649"/>
      <c r="P222" s="649"/>
      <c r="Q222" s="649"/>
      <c r="R222" s="649"/>
      <c r="S222" s="649"/>
      <c r="T222" s="649"/>
      <c r="U222" s="649"/>
      <c r="V222" s="649"/>
      <c r="W222" s="649"/>
      <c r="X222" s="649"/>
      <c r="Y222" s="649"/>
      <c r="Z222" s="649"/>
      <c r="AA222" s="649"/>
      <c r="AB222" s="649"/>
      <c r="AC222" s="649"/>
      <c r="AD222" s="649"/>
      <c r="AE222" s="649"/>
      <c r="AF222" s="649"/>
      <c r="AG222" s="649"/>
      <c r="AH222" s="649"/>
      <c r="AI222" s="649"/>
      <c r="AJ222" s="649"/>
      <c r="AK222" s="649"/>
      <c r="AL222" s="649"/>
      <c r="AM222" s="649"/>
      <c r="AN222" s="649"/>
      <c r="AO222" s="649"/>
      <c r="AP222" s="649"/>
      <c r="AQ222" s="649"/>
      <c r="AR222" s="649"/>
      <c r="AS222" s="649"/>
      <c r="AT222" s="649"/>
      <c r="AU222" s="649"/>
      <c r="AV222" s="649"/>
      <c r="AW222" s="649"/>
      <c r="AX222" s="649"/>
      <c r="AY222" s="649"/>
      <c r="AZ222" s="649"/>
      <c r="BA222" s="649"/>
      <c r="BB222" s="649"/>
      <c r="BC222" s="649"/>
      <c r="BD222" s="649"/>
      <c r="BE222" s="649"/>
      <c r="BF222" s="649"/>
      <c r="BG222" s="649"/>
      <c r="BH222" s="649"/>
      <c r="BI222" s="649"/>
      <c r="BJ222" s="649"/>
      <c r="BK222" s="649"/>
      <c r="BL222" s="649"/>
      <c r="BM222" s="649"/>
      <c r="BN222" s="649"/>
      <c r="BO222" s="649"/>
      <c r="BP222" s="649"/>
      <c r="BQ222" s="649"/>
      <c r="BR222" s="649"/>
      <c r="BS222" s="649"/>
      <c r="BT222" s="649"/>
      <c r="BU222" s="649"/>
      <c r="BV222" s="649"/>
      <c r="BW222" s="649"/>
      <c r="BX222" s="649"/>
      <c r="BY222" s="649"/>
      <c r="BZ222" s="650"/>
    </row>
    <row r="223" spans="2:87" ht="19.5" thickBot="1">
      <c r="B223" s="651"/>
      <c r="C223" s="652"/>
      <c r="D223" s="652"/>
      <c r="E223" s="652"/>
      <c r="F223" s="652"/>
      <c r="G223" s="652"/>
      <c r="H223" s="652"/>
      <c r="I223" s="652"/>
      <c r="J223" s="652"/>
      <c r="K223" s="652"/>
      <c r="L223" s="652"/>
      <c r="M223" s="652"/>
      <c r="N223" s="652"/>
      <c r="O223" s="652"/>
      <c r="P223" s="652"/>
      <c r="Q223" s="652"/>
      <c r="R223" s="652"/>
      <c r="S223" s="652"/>
      <c r="T223" s="652"/>
      <c r="U223" s="652"/>
      <c r="V223" s="652"/>
      <c r="W223" s="652"/>
      <c r="X223" s="652"/>
      <c r="Y223" s="652"/>
      <c r="Z223" s="652"/>
      <c r="AA223" s="652"/>
      <c r="AB223" s="652"/>
      <c r="AC223" s="652"/>
      <c r="AD223" s="652"/>
      <c r="AE223" s="652"/>
      <c r="AF223" s="652"/>
      <c r="AG223" s="652"/>
      <c r="AH223" s="652"/>
      <c r="AI223" s="652"/>
      <c r="AJ223" s="652"/>
      <c r="AK223" s="652"/>
      <c r="AL223" s="652"/>
      <c r="AM223" s="652"/>
      <c r="AN223" s="652"/>
      <c r="AO223" s="652"/>
      <c r="AP223" s="652"/>
      <c r="AQ223" s="652"/>
      <c r="AR223" s="652"/>
      <c r="AS223" s="652"/>
      <c r="AT223" s="652"/>
      <c r="AU223" s="652"/>
      <c r="AV223" s="652"/>
      <c r="AW223" s="652"/>
      <c r="AX223" s="652"/>
      <c r="AY223" s="652"/>
      <c r="AZ223" s="652"/>
      <c r="BA223" s="652"/>
      <c r="BB223" s="652"/>
      <c r="BC223" s="652"/>
      <c r="BD223" s="652"/>
      <c r="BE223" s="652"/>
      <c r="BF223" s="652"/>
      <c r="BG223" s="652"/>
      <c r="BH223" s="652"/>
      <c r="BI223" s="652"/>
      <c r="BJ223" s="652"/>
      <c r="BK223" s="652"/>
      <c r="BL223" s="652"/>
      <c r="BM223" s="652"/>
      <c r="BN223" s="652"/>
      <c r="BO223" s="652"/>
      <c r="BP223" s="652"/>
      <c r="BQ223" s="652"/>
      <c r="BR223" s="652"/>
      <c r="BS223" s="652"/>
      <c r="BT223" s="652"/>
      <c r="BU223" s="652"/>
      <c r="BV223" s="652"/>
      <c r="BW223" s="652"/>
      <c r="BX223" s="652"/>
      <c r="BY223" s="652"/>
      <c r="BZ223" s="653"/>
    </row>
    <row r="224" spans="2:87" ht="17.25" hidden="1" customHeight="1">
      <c r="B224" s="638" t="s">
        <v>200</v>
      </c>
      <c r="C224" s="605"/>
      <c r="D224" s="605"/>
      <c r="E224" s="605"/>
      <c r="F224" s="605"/>
      <c r="G224" s="605"/>
      <c r="H224" s="605"/>
      <c r="I224" s="605"/>
      <c r="J224" s="605"/>
      <c r="K224" s="605"/>
      <c r="L224" s="605"/>
      <c r="M224" s="605"/>
      <c r="N224" s="605"/>
      <c r="O224" s="605"/>
      <c r="P224" s="605"/>
      <c r="Q224" s="605"/>
      <c r="R224" s="605"/>
      <c r="S224" s="605"/>
      <c r="T224" s="605"/>
      <c r="U224" s="605"/>
      <c r="V224" s="605"/>
      <c r="W224" s="605"/>
      <c r="X224" s="605"/>
      <c r="Y224" s="605"/>
      <c r="Z224" s="605"/>
      <c r="AA224" s="605"/>
      <c r="AB224" s="605"/>
      <c r="AC224" s="605"/>
      <c r="AD224" s="605"/>
      <c r="AE224" s="605"/>
      <c r="AF224" s="605"/>
      <c r="AG224" s="605"/>
      <c r="AH224" s="605"/>
      <c r="AI224" s="605"/>
      <c r="AJ224" s="605"/>
      <c r="AK224" s="605"/>
      <c r="AL224" s="605"/>
      <c r="AM224" s="605"/>
      <c r="AN224" s="605"/>
      <c r="AO224" s="605"/>
      <c r="AP224" s="605"/>
      <c r="AQ224" s="605"/>
      <c r="AR224" s="605"/>
      <c r="AS224" s="605"/>
      <c r="AT224" s="605"/>
      <c r="AU224" s="605"/>
      <c r="AV224" s="605"/>
      <c r="AW224" s="605"/>
      <c r="AX224" s="605"/>
      <c r="AY224" s="605"/>
      <c r="AZ224" s="605"/>
      <c r="BA224" s="605"/>
      <c r="BB224" s="605"/>
      <c r="BC224" s="605"/>
      <c r="BD224" s="605"/>
      <c r="BE224" s="605"/>
      <c r="BF224" s="605"/>
      <c r="BG224" s="605"/>
      <c r="BH224" s="605"/>
      <c r="BI224" s="605"/>
      <c r="BJ224" s="605"/>
      <c r="BK224" s="605"/>
      <c r="BL224" s="605"/>
      <c r="BM224" s="605"/>
      <c r="BN224" s="605"/>
      <c r="BO224" s="605"/>
      <c r="BP224" s="605"/>
      <c r="BQ224" s="605"/>
      <c r="BR224" s="605"/>
      <c r="BS224" s="605"/>
      <c r="BT224" s="605"/>
      <c r="BU224" s="605"/>
      <c r="BV224" s="605"/>
      <c r="BW224" s="605"/>
      <c r="BX224" s="605"/>
      <c r="BY224" s="605"/>
      <c r="BZ224" s="639"/>
    </row>
    <row r="225" spans="2:87" ht="17.25" hidden="1" customHeight="1">
      <c r="B225" s="638"/>
      <c r="C225" s="605"/>
      <c r="D225" s="605"/>
      <c r="E225" s="605"/>
      <c r="F225" s="605"/>
      <c r="G225" s="605"/>
      <c r="H225" s="605"/>
      <c r="I225" s="605"/>
      <c r="J225" s="605"/>
      <c r="K225" s="605"/>
      <c r="L225" s="605"/>
      <c r="M225" s="605"/>
      <c r="N225" s="605"/>
      <c r="O225" s="605"/>
      <c r="P225" s="605"/>
      <c r="Q225" s="605"/>
      <c r="R225" s="605"/>
      <c r="S225" s="605"/>
      <c r="T225" s="605"/>
      <c r="U225" s="605"/>
      <c r="V225" s="605"/>
      <c r="W225" s="605"/>
      <c r="X225" s="605"/>
      <c r="Y225" s="605"/>
      <c r="Z225" s="605"/>
      <c r="AA225" s="605"/>
      <c r="AB225" s="605"/>
      <c r="AC225" s="605"/>
      <c r="AD225" s="605"/>
      <c r="AE225" s="605"/>
      <c r="AF225" s="605"/>
      <c r="AG225" s="605"/>
      <c r="AH225" s="605"/>
      <c r="AI225" s="605"/>
      <c r="AJ225" s="605"/>
      <c r="AK225" s="605"/>
      <c r="AL225" s="605"/>
      <c r="AM225" s="605"/>
      <c r="AN225" s="605"/>
      <c r="AO225" s="605"/>
      <c r="AP225" s="605"/>
      <c r="AQ225" s="605"/>
      <c r="AR225" s="605"/>
      <c r="AS225" s="605"/>
      <c r="AT225" s="605"/>
      <c r="AU225" s="605"/>
      <c r="AV225" s="605"/>
      <c r="AW225" s="605"/>
      <c r="AX225" s="605"/>
      <c r="AY225" s="605"/>
      <c r="AZ225" s="605"/>
      <c r="BA225" s="605"/>
      <c r="BB225" s="605"/>
      <c r="BC225" s="605"/>
      <c r="BD225" s="605"/>
      <c r="BE225" s="605"/>
      <c r="BF225" s="605"/>
      <c r="BG225" s="605"/>
      <c r="BH225" s="605"/>
      <c r="BI225" s="605"/>
      <c r="BJ225" s="605"/>
      <c r="BK225" s="605"/>
      <c r="BL225" s="605"/>
      <c r="BM225" s="605"/>
      <c r="BN225" s="605"/>
      <c r="BO225" s="605"/>
      <c r="BP225" s="605"/>
      <c r="BQ225" s="605"/>
      <c r="BR225" s="605"/>
      <c r="BS225" s="605"/>
      <c r="BT225" s="605"/>
      <c r="BU225" s="605"/>
      <c r="BV225" s="605"/>
      <c r="BW225" s="605"/>
      <c r="BX225" s="605"/>
      <c r="BY225" s="605"/>
      <c r="BZ225" s="639"/>
    </row>
    <row r="226" spans="2:87" ht="17.25" hidden="1" customHeight="1">
      <c r="B226" s="638"/>
      <c r="C226" s="605"/>
      <c r="D226" s="605"/>
      <c r="E226" s="605"/>
      <c r="F226" s="605"/>
      <c r="G226" s="605"/>
      <c r="H226" s="605"/>
      <c r="I226" s="605"/>
      <c r="J226" s="605"/>
      <c r="K226" s="605"/>
      <c r="L226" s="605"/>
      <c r="M226" s="605"/>
      <c r="N226" s="605"/>
      <c r="O226" s="605"/>
      <c r="P226" s="605"/>
      <c r="Q226" s="605"/>
      <c r="R226" s="605"/>
      <c r="S226" s="605"/>
      <c r="T226" s="605"/>
      <c r="U226" s="605"/>
      <c r="V226" s="605"/>
      <c r="W226" s="605"/>
      <c r="X226" s="605"/>
      <c r="Y226" s="605"/>
      <c r="Z226" s="605"/>
      <c r="AA226" s="605"/>
      <c r="AB226" s="605"/>
      <c r="AC226" s="605"/>
      <c r="AD226" s="605"/>
      <c r="AE226" s="605"/>
      <c r="AF226" s="605"/>
      <c r="AG226" s="605"/>
      <c r="AH226" s="605"/>
      <c r="AI226" s="605"/>
      <c r="AJ226" s="605"/>
      <c r="AK226" s="605"/>
      <c r="AL226" s="605"/>
      <c r="AM226" s="605"/>
      <c r="AN226" s="605"/>
      <c r="AO226" s="605"/>
      <c r="AP226" s="605"/>
      <c r="AQ226" s="605"/>
      <c r="AR226" s="605"/>
      <c r="AS226" s="605"/>
      <c r="AT226" s="605"/>
      <c r="AU226" s="605"/>
      <c r="AV226" s="605"/>
      <c r="AW226" s="605"/>
      <c r="AX226" s="605"/>
      <c r="AY226" s="605"/>
      <c r="AZ226" s="605"/>
      <c r="BA226" s="605"/>
      <c r="BB226" s="605"/>
      <c r="BC226" s="605"/>
      <c r="BD226" s="605"/>
      <c r="BE226" s="605"/>
      <c r="BF226" s="605"/>
      <c r="BG226" s="605"/>
      <c r="BH226" s="605"/>
      <c r="BI226" s="605"/>
      <c r="BJ226" s="605"/>
      <c r="BK226" s="605"/>
      <c r="BL226" s="605"/>
      <c r="BM226" s="605"/>
      <c r="BN226" s="605"/>
      <c r="BO226" s="605"/>
      <c r="BP226" s="605"/>
      <c r="BQ226" s="605"/>
      <c r="BR226" s="605"/>
      <c r="BS226" s="605"/>
      <c r="BT226" s="605"/>
      <c r="BU226" s="605"/>
      <c r="BV226" s="605"/>
      <c r="BW226" s="605"/>
      <c r="BX226" s="605"/>
      <c r="BY226" s="605"/>
      <c r="BZ226" s="639"/>
    </row>
    <row r="227" spans="2:87" ht="17.25" hidden="1" customHeight="1">
      <c r="B227" s="638"/>
      <c r="C227" s="605"/>
      <c r="D227" s="605"/>
      <c r="E227" s="605"/>
      <c r="F227" s="605"/>
      <c r="G227" s="605"/>
      <c r="H227" s="605"/>
      <c r="I227" s="605"/>
      <c r="J227" s="605"/>
      <c r="K227" s="605"/>
      <c r="L227" s="605"/>
      <c r="M227" s="605"/>
      <c r="N227" s="605"/>
      <c r="O227" s="605"/>
      <c r="P227" s="605"/>
      <c r="Q227" s="605"/>
      <c r="R227" s="605"/>
      <c r="S227" s="605"/>
      <c r="T227" s="605"/>
      <c r="U227" s="605"/>
      <c r="V227" s="605"/>
      <c r="W227" s="605"/>
      <c r="X227" s="605"/>
      <c r="Y227" s="605"/>
      <c r="Z227" s="605"/>
      <c r="AA227" s="605"/>
      <c r="AB227" s="605"/>
      <c r="AC227" s="605"/>
      <c r="AD227" s="605"/>
      <c r="AE227" s="605"/>
      <c r="AF227" s="605"/>
      <c r="AG227" s="605"/>
      <c r="AH227" s="605"/>
      <c r="AI227" s="605"/>
      <c r="AJ227" s="605"/>
      <c r="AK227" s="605"/>
      <c r="AL227" s="605"/>
      <c r="AM227" s="605"/>
      <c r="AN227" s="605"/>
      <c r="AO227" s="605"/>
      <c r="AP227" s="605"/>
      <c r="AQ227" s="605"/>
      <c r="AR227" s="605"/>
      <c r="AS227" s="605"/>
      <c r="AT227" s="605"/>
      <c r="AU227" s="605"/>
      <c r="AV227" s="605"/>
      <c r="AW227" s="605"/>
      <c r="AX227" s="605"/>
      <c r="AY227" s="605"/>
      <c r="AZ227" s="605"/>
      <c r="BA227" s="605"/>
      <c r="BB227" s="605"/>
      <c r="BC227" s="605"/>
      <c r="BD227" s="605"/>
      <c r="BE227" s="605"/>
      <c r="BF227" s="605"/>
      <c r="BG227" s="605"/>
      <c r="BH227" s="605"/>
      <c r="BI227" s="605"/>
      <c r="BJ227" s="605"/>
      <c r="BK227" s="605"/>
      <c r="BL227" s="605"/>
      <c r="BM227" s="605"/>
      <c r="BN227" s="605"/>
      <c r="BO227" s="605"/>
      <c r="BP227" s="605"/>
      <c r="BQ227" s="605"/>
      <c r="BR227" s="605"/>
      <c r="BS227" s="605"/>
      <c r="BT227" s="605"/>
      <c r="BU227" s="605"/>
      <c r="BV227" s="605"/>
      <c r="BW227" s="605"/>
      <c r="BX227" s="605"/>
      <c r="BY227" s="605"/>
      <c r="BZ227" s="639"/>
    </row>
    <row r="228" spans="2:87" ht="17.25" hidden="1" customHeight="1" thickBot="1">
      <c r="B228" s="640"/>
      <c r="C228" s="641"/>
      <c r="D228" s="641"/>
      <c r="E228" s="641"/>
      <c r="F228" s="641"/>
      <c r="G228" s="641"/>
      <c r="H228" s="641"/>
      <c r="I228" s="641"/>
      <c r="J228" s="641"/>
      <c r="K228" s="641"/>
      <c r="L228" s="641"/>
      <c r="M228" s="641"/>
      <c r="N228" s="641"/>
      <c r="O228" s="641"/>
      <c r="P228" s="641"/>
      <c r="Q228" s="641"/>
      <c r="R228" s="641"/>
      <c r="S228" s="641"/>
      <c r="T228" s="641"/>
      <c r="U228" s="641"/>
      <c r="V228" s="641"/>
      <c r="W228" s="641"/>
      <c r="X228" s="641"/>
      <c r="Y228" s="641"/>
      <c r="Z228" s="641"/>
      <c r="AA228" s="641"/>
      <c r="AB228" s="641"/>
      <c r="AC228" s="641"/>
      <c r="AD228" s="641"/>
      <c r="AE228" s="641"/>
      <c r="AF228" s="641"/>
      <c r="AG228" s="641"/>
      <c r="AH228" s="641"/>
      <c r="AI228" s="641"/>
      <c r="AJ228" s="641"/>
      <c r="AK228" s="641"/>
      <c r="AL228" s="641"/>
      <c r="AM228" s="641"/>
      <c r="AN228" s="641"/>
      <c r="AO228" s="641"/>
      <c r="AP228" s="641"/>
      <c r="AQ228" s="641"/>
      <c r="AR228" s="641"/>
      <c r="AS228" s="641"/>
      <c r="AT228" s="641"/>
      <c r="AU228" s="641"/>
      <c r="AV228" s="641"/>
      <c r="AW228" s="641"/>
      <c r="AX228" s="641"/>
      <c r="AY228" s="641"/>
      <c r="AZ228" s="641"/>
      <c r="BA228" s="641"/>
      <c r="BB228" s="641"/>
      <c r="BC228" s="641"/>
      <c r="BD228" s="641"/>
      <c r="BE228" s="641"/>
      <c r="BF228" s="641"/>
      <c r="BG228" s="641"/>
      <c r="BH228" s="641"/>
      <c r="BI228" s="641"/>
      <c r="BJ228" s="641"/>
      <c r="BK228" s="641"/>
      <c r="BL228" s="641"/>
      <c r="BM228" s="641"/>
      <c r="BN228" s="641"/>
      <c r="BO228" s="641"/>
      <c r="BP228" s="641"/>
      <c r="BQ228" s="641"/>
      <c r="BR228" s="641"/>
      <c r="BS228" s="641"/>
      <c r="BT228" s="641"/>
      <c r="BU228" s="641"/>
      <c r="BV228" s="641"/>
      <c r="BW228" s="641"/>
      <c r="BX228" s="641"/>
      <c r="BY228" s="641"/>
      <c r="BZ228" s="642"/>
    </row>
    <row r="229" spans="2:87" ht="17.25" customHeight="1">
      <c r="B229" s="22"/>
      <c r="C229" s="469" t="s">
        <v>199</v>
      </c>
      <c r="D229" s="469"/>
      <c r="E229" s="469"/>
      <c r="F229" s="469"/>
      <c r="G229" s="469"/>
      <c r="H229" s="469"/>
      <c r="I229" s="469"/>
      <c r="J229" s="469"/>
      <c r="K229" s="469"/>
      <c r="L229" s="469"/>
      <c r="M229" s="469"/>
      <c r="N229" s="469"/>
      <c r="O229" s="469"/>
      <c r="P229" s="469"/>
      <c r="Q229" s="469"/>
      <c r="R229" s="469"/>
      <c r="S229" s="469"/>
      <c r="T229" s="469"/>
      <c r="U229" s="469"/>
      <c r="V229" s="469"/>
      <c r="W229" s="469"/>
      <c r="X229" s="469"/>
      <c r="Y229" s="469"/>
      <c r="Z229" s="469"/>
      <c r="AA229" s="469"/>
      <c r="AB229" s="469"/>
      <c r="AC229" s="469"/>
      <c r="AD229" s="469"/>
      <c r="AE229" s="469"/>
      <c r="AF229" s="469"/>
      <c r="AG229" s="469"/>
      <c r="AH229" s="469"/>
      <c r="AI229" s="469"/>
      <c r="AJ229" s="469"/>
      <c r="AK229" s="469"/>
      <c r="AL229" s="469"/>
      <c r="AM229" s="469"/>
      <c r="AN229" s="469"/>
      <c r="AO229" s="469"/>
      <c r="AP229" s="469"/>
      <c r="AQ229" s="469"/>
      <c r="AR229" s="469"/>
      <c r="AS229" s="469"/>
      <c r="AT229" s="469"/>
      <c r="AU229" s="469"/>
      <c r="AV229" s="469"/>
      <c r="AW229" s="469"/>
      <c r="AX229" s="469"/>
      <c r="AY229" s="469"/>
      <c r="AZ229" s="469"/>
      <c r="BA229" s="469"/>
      <c r="BB229" s="469"/>
      <c r="BC229" s="469"/>
      <c r="BD229" s="469"/>
      <c r="BE229" s="469"/>
      <c r="BF229" s="469"/>
      <c r="BG229" s="469"/>
      <c r="BH229" s="469"/>
      <c r="BI229" s="469"/>
      <c r="BJ229" s="469"/>
      <c r="BK229" s="469"/>
      <c r="BL229" s="22"/>
      <c r="BM229" s="22"/>
      <c r="BN229" s="22"/>
      <c r="BO229" s="22"/>
      <c r="BP229" s="22"/>
      <c r="BQ229" s="22"/>
      <c r="BR229" s="22"/>
      <c r="BS229" s="22"/>
      <c r="BT229" s="22"/>
      <c r="BU229" s="22"/>
      <c r="BV229" s="22"/>
      <c r="BW229" s="22"/>
      <c r="BX229" s="22"/>
      <c r="BY229" s="22"/>
      <c r="BZ229" s="22"/>
      <c r="CB229" s="11"/>
      <c r="CC229" s="11"/>
      <c r="CD229" s="11"/>
      <c r="CE229" s="11"/>
      <c r="CF229" s="11"/>
      <c r="CG229" s="11"/>
      <c r="CH229" s="11"/>
      <c r="CI229" s="11"/>
    </row>
    <row r="230" spans="2:87" ht="17.25" customHeight="1">
      <c r="B230" s="19"/>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19"/>
      <c r="BM230" s="19"/>
      <c r="BN230" s="19"/>
      <c r="BO230" s="19"/>
      <c r="BP230" s="19"/>
      <c r="BQ230" s="19"/>
      <c r="BR230" s="19"/>
      <c r="BS230" s="19"/>
      <c r="BT230" s="19"/>
      <c r="BU230" s="19"/>
      <c r="BV230" s="19"/>
      <c r="BW230" s="19"/>
      <c r="BX230" s="19"/>
      <c r="BY230" s="19"/>
      <c r="BZ230" s="19"/>
    </row>
    <row r="231" spans="2:87" ht="17.25" customHeight="1"/>
    <row r="232" spans="2:87" ht="17.25" customHeight="1"/>
    <row r="233" spans="2:87" ht="17.25" customHeight="1"/>
    <row r="234" spans="2:87" ht="17.25" customHeight="1"/>
  </sheetData>
  <sheetProtection algorithmName="SHA-512" hashValue="s9pw3GXoYF5VG8XEaP/vdthm7LklfASNiUtJlXYqeaz/ihtGE8VHNrpT9vK10abQFTH0p69dmssi/Jbfm7xWjQ==" saltValue="yeiFYKkXY7bryoUiwWDGpg==" spinCount="100000" sheet="1" objects="1" scenarios="1"/>
  <mergeCells count="377">
    <mergeCell ref="G197:BX199"/>
    <mergeCell ref="G204:BX206"/>
    <mergeCell ref="D171:L171"/>
    <mergeCell ref="M171:U171"/>
    <mergeCell ref="V171:AF171"/>
    <mergeCell ref="AG171:AQ171"/>
    <mergeCell ref="D170:U170"/>
    <mergeCell ref="V170:AF170"/>
    <mergeCell ref="AG170:AQ170"/>
    <mergeCell ref="E185:S185"/>
    <mergeCell ref="T185:AC185"/>
    <mergeCell ref="T186:AC186"/>
    <mergeCell ref="T187:AC187"/>
    <mergeCell ref="AD185:BX185"/>
    <mergeCell ref="AD186:BX186"/>
    <mergeCell ref="AD187:BX187"/>
    <mergeCell ref="E179:AM179"/>
    <mergeCell ref="E181:AM181"/>
    <mergeCell ref="E182:AM182"/>
    <mergeCell ref="E180:AM180"/>
    <mergeCell ref="E186:S186"/>
    <mergeCell ref="AN181:BA181"/>
    <mergeCell ref="AN182:BA182"/>
    <mergeCell ref="AN179:BA179"/>
    <mergeCell ref="D149:Y149"/>
    <mergeCell ref="D150:Y150"/>
    <mergeCell ref="Z150:AP150"/>
    <mergeCell ref="V145:AG145"/>
    <mergeCell ref="AO143:BI143"/>
    <mergeCell ref="BJ143:BU143"/>
    <mergeCell ref="AO145:BI145"/>
    <mergeCell ref="BJ145:BU145"/>
    <mergeCell ref="AO146:BI146"/>
    <mergeCell ref="BJ146:BU146"/>
    <mergeCell ref="V143:AG143"/>
    <mergeCell ref="V144:AG144"/>
    <mergeCell ref="AO144:BI144"/>
    <mergeCell ref="BJ144:BU144"/>
    <mergeCell ref="D143:U143"/>
    <mergeCell ref="D144:U144"/>
    <mergeCell ref="D145:U145"/>
    <mergeCell ref="BA82:BN82"/>
    <mergeCell ref="BO82:BY82"/>
    <mergeCell ref="C83:Y83"/>
    <mergeCell ref="Z83:AG83"/>
    <mergeCell ref="BA83:BI83"/>
    <mergeCell ref="BJ83:BN83"/>
    <mergeCell ref="BO83:BY86"/>
    <mergeCell ref="C84:Y84"/>
    <mergeCell ref="Z84:AG84"/>
    <mergeCell ref="BA84:BI84"/>
    <mergeCell ref="BJ84:BN84"/>
    <mergeCell ref="C85:Y85"/>
    <mergeCell ref="Z85:AG85"/>
    <mergeCell ref="BA85:BI85"/>
    <mergeCell ref="BJ85:BN85"/>
    <mergeCell ref="AH82:AZ82"/>
    <mergeCell ref="AH83:AZ83"/>
    <mergeCell ref="AH84:AZ84"/>
    <mergeCell ref="AH85:AZ85"/>
    <mergeCell ref="AN177:BA177"/>
    <mergeCell ref="L116:BY118"/>
    <mergeCell ref="B47:U47"/>
    <mergeCell ref="V47:AF47"/>
    <mergeCell ref="K122:X122"/>
    <mergeCell ref="Y122:AD122"/>
    <mergeCell ref="AE122:AG122"/>
    <mergeCell ref="B153:BZ159"/>
    <mergeCell ref="C106:BX106"/>
    <mergeCell ref="B94:BZ105"/>
    <mergeCell ref="B63:BZ80"/>
    <mergeCell ref="B61:BZ61"/>
    <mergeCell ref="B52:BZ52"/>
    <mergeCell ref="B54:E54"/>
    <mergeCell ref="F54:H54"/>
    <mergeCell ref="I54:BZ56"/>
    <mergeCell ref="B58:E58"/>
    <mergeCell ref="F58:H58"/>
    <mergeCell ref="I58:BZ59"/>
    <mergeCell ref="B152:BZ152"/>
    <mergeCell ref="BC49:BZ49"/>
    <mergeCell ref="I60:BZ60"/>
    <mergeCell ref="C82:Y82"/>
    <mergeCell ref="Z82:AG82"/>
    <mergeCell ref="L30:AD30"/>
    <mergeCell ref="AE34:AU34"/>
    <mergeCell ref="AE30:BZ30"/>
    <mergeCell ref="N31:AD31"/>
    <mergeCell ref="AW37:BZ37"/>
    <mergeCell ref="AW31:BZ31"/>
    <mergeCell ref="N37:AD37"/>
    <mergeCell ref="BC34:BZ34"/>
    <mergeCell ref="U35:AD35"/>
    <mergeCell ref="AV34:BB34"/>
    <mergeCell ref="AE32:BZ32"/>
    <mergeCell ref="U33:AD33"/>
    <mergeCell ref="AE33:BZ33"/>
    <mergeCell ref="U32:AD32"/>
    <mergeCell ref="AE28:AU28"/>
    <mergeCell ref="AR49:BB49"/>
    <mergeCell ref="K115:AN115"/>
    <mergeCell ref="N38:T41"/>
    <mergeCell ref="U38:AD38"/>
    <mergeCell ref="U39:AD39"/>
    <mergeCell ref="AR48:BB48"/>
    <mergeCell ref="AV28:BB28"/>
    <mergeCell ref="BC28:BZ28"/>
    <mergeCell ref="U34:AD34"/>
    <mergeCell ref="N32:T35"/>
    <mergeCell ref="B24:K41"/>
    <mergeCell ref="L24:AD24"/>
    <mergeCell ref="AE24:BZ24"/>
    <mergeCell ref="N25:AD25"/>
    <mergeCell ref="U29:AD29"/>
    <mergeCell ref="AE29:BZ29"/>
    <mergeCell ref="AW25:BZ25"/>
    <mergeCell ref="AE35:BZ35"/>
    <mergeCell ref="L36:AD36"/>
    <mergeCell ref="AE36:BZ36"/>
    <mergeCell ref="AE39:BZ39"/>
    <mergeCell ref="V48:AF48"/>
    <mergeCell ref="AG48:AQ48"/>
    <mergeCell ref="AG49:AQ49"/>
    <mergeCell ref="AG50:AQ50"/>
    <mergeCell ref="B48:U48"/>
    <mergeCell ref="AE37:AV37"/>
    <mergeCell ref="B50:U50"/>
    <mergeCell ref="B42:BZ42"/>
    <mergeCell ref="AE38:BZ38"/>
    <mergeCell ref="AV40:BB40"/>
    <mergeCell ref="U40:AD40"/>
    <mergeCell ref="AE40:AU40"/>
    <mergeCell ref="BC50:BZ50"/>
    <mergeCell ref="AR50:BB50"/>
    <mergeCell ref="V50:AF50"/>
    <mergeCell ref="B49:U49"/>
    <mergeCell ref="BC48:BZ48"/>
    <mergeCell ref="L23:U23"/>
    <mergeCell ref="V23:BZ23"/>
    <mergeCell ref="V49:AF49"/>
    <mergeCell ref="BC40:BZ40"/>
    <mergeCell ref="U41:AD41"/>
    <mergeCell ref="AE41:BZ41"/>
    <mergeCell ref="L22:U22"/>
    <mergeCell ref="V22:BZ22"/>
    <mergeCell ref="AE21:AG21"/>
    <mergeCell ref="AH21:AQ21"/>
    <mergeCell ref="AR21:AZ21"/>
    <mergeCell ref="BA21:BC21"/>
    <mergeCell ref="BD21:BM21"/>
    <mergeCell ref="BN21:BV21"/>
    <mergeCell ref="BW21:BY21"/>
    <mergeCell ref="B46:U46"/>
    <mergeCell ref="V46:AF46"/>
    <mergeCell ref="AG46:AQ46"/>
    <mergeCell ref="C44:Y44"/>
    <mergeCell ref="AR46:BB47"/>
    <mergeCell ref="BC46:BZ47"/>
    <mergeCell ref="BO44:BZ45"/>
    <mergeCell ref="B18:K23"/>
    <mergeCell ref="AG47:AQ47"/>
    <mergeCell ref="L19:U19"/>
    <mergeCell ref="V19:BZ19"/>
    <mergeCell ref="AR20:AV20"/>
    <mergeCell ref="V18:BZ18"/>
    <mergeCell ref="B7:K7"/>
    <mergeCell ref="U27:AD27"/>
    <mergeCell ref="L18:U18"/>
    <mergeCell ref="Z44:AN44"/>
    <mergeCell ref="V20:AG20"/>
    <mergeCell ref="BD20:BZ20"/>
    <mergeCell ref="N26:T29"/>
    <mergeCell ref="AE31:AV31"/>
    <mergeCell ref="AW20:AX20"/>
    <mergeCell ref="AY20:BA20"/>
    <mergeCell ref="BB20:BC20"/>
    <mergeCell ref="L21:U21"/>
    <mergeCell ref="AH20:AQ20"/>
    <mergeCell ref="L20:U20"/>
    <mergeCell ref="AE27:BZ27"/>
    <mergeCell ref="AE26:BZ26"/>
    <mergeCell ref="AE25:AV25"/>
    <mergeCell ref="U26:AD26"/>
    <mergeCell ref="U28:AD28"/>
    <mergeCell ref="V21:AD21"/>
    <mergeCell ref="I1:X1"/>
    <mergeCell ref="BM1:BZ1"/>
    <mergeCell ref="B3:K4"/>
    <mergeCell ref="L3:BZ4"/>
    <mergeCell ref="L8:BZ8"/>
    <mergeCell ref="L9:Y9"/>
    <mergeCell ref="Z9:BD9"/>
    <mergeCell ref="BE9:BZ9"/>
    <mergeCell ref="BD1:BL1"/>
    <mergeCell ref="B2:BZ2"/>
    <mergeCell ref="B5:K6"/>
    <mergeCell ref="L5:U5"/>
    <mergeCell ref="V5:BZ5"/>
    <mergeCell ref="B8:K17"/>
    <mergeCell ref="L13:BZ13"/>
    <mergeCell ref="L14:Y14"/>
    <mergeCell ref="Z14:BD14"/>
    <mergeCell ref="BE14:BZ14"/>
    <mergeCell ref="L15:Y15"/>
    <mergeCell ref="Z15:BD15"/>
    <mergeCell ref="AO16:BD16"/>
    <mergeCell ref="BE15:BZ17"/>
    <mergeCell ref="L16:Y16"/>
    <mergeCell ref="Z12:AN12"/>
    <mergeCell ref="F195:H195"/>
    <mergeCell ref="B209:BZ219"/>
    <mergeCell ref="G191:O191"/>
    <mergeCell ref="B160:BZ160"/>
    <mergeCell ref="D172:L172"/>
    <mergeCell ref="M172:U172"/>
    <mergeCell ref="V172:AF172"/>
    <mergeCell ref="AG172:AQ172"/>
    <mergeCell ref="AR172:BB172"/>
    <mergeCell ref="BC172:BM172"/>
    <mergeCell ref="F202:H202"/>
    <mergeCell ref="B207:BZ207"/>
    <mergeCell ref="E178:AM178"/>
    <mergeCell ref="AN180:BA180"/>
    <mergeCell ref="BC183:BY184"/>
    <mergeCell ref="E187:S187"/>
    <mergeCell ref="AR170:BB170"/>
    <mergeCell ref="BC170:BM170"/>
    <mergeCell ref="BO170:BT170"/>
    <mergeCell ref="BU170:BZ170"/>
    <mergeCell ref="AN178:BA178"/>
    <mergeCell ref="H174:BZ174"/>
    <mergeCell ref="BO171:BT171"/>
    <mergeCell ref="BU171:BZ171"/>
    <mergeCell ref="B225:BZ228"/>
    <mergeCell ref="D162:I162"/>
    <mergeCell ref="AQ162:AV162"/>
    <mergeCell ref="B221:BZ221"/>
    <mergeCell ref="B222:BZ223"/>
    <mergeCell ref="BG162:BL162"/>
    <mergeCell ref="AW162:BF162"/>
    <mergeCell ref="BM162:BV162"/>
    <mergeCell ref="BW162:BZ162"/>
    <mergeCell ref="J162:AP162"/>
    <mergeCell ref="J163:BZ166"/>
    <mergeCell ref="D163:I166"/>
    <mergeCell ref="BO172:BT172"/>
    <mergeCell ref="BU172:BZ172"/>
    <mergeCell ref="B175:BZ175"/>
    <mergeCell ref="B168:BZ168"/>
    <mergeCell ref="BC171:BM171"/>
    <mergeCell ref="B220:BZ220"/>
    <mergeCell ref="P191:AI191"/>
    <mergeCell ref="B189:BZ189"/>
    <mergeCell ref="E177:AM177"/>
    <mergeCell ref="B224:BZ224"/>
    <mergeCell ref="AR171:BB171"/>
    <mergeCell ref="B193:BZ193"/>
    <mergeCell ref="CL3:CS3"/>
    <mergeCell ref="CL4:CM4"/>
    <mergeCell ref="CN4:CO4"/>
    <mergeCell ref="Z16:AN16"/>
    <mergeCell ref="Z10:BD10"/>
    <mergeCell ref="BE10:BF10"/>
    <mergeCell ref="L17:Y17"/>
    <mergeCell ref="Z17:AN17"/>
    <mergeCell ref="AO17:BD17"/>
    <mergeCell ref="AO11:BD11"/>
    <mergeCell ref="L6:U6"/>
    <mergeCell ref="BE6:BZ6"/>
    <mergeCell ref="V6:AP6"/>
    <mergeCell ref="AQ6:BD6"/>
    <mergeCell ref="AO12:BD12"/>
    <mergeCell ref="L10:Y10"/>
    <mergeCell ref="L7:AC7"/>
    <mergeCell ref="BE11:BZ12"/>
    <mergeCell ref="L12:Y12"/>
    <mergeCell ref="BG10:BN10"/>
    <mergeCell ref="BO10:BZ10"/>
    <mergeCell ref="L11:Y11"/>
    <mergeCell ref="Z11:AN11"/>
    <mergeCell ref="BO88:BU88"/>
    <mergeCell ref="BV88:BY88"/>
    <mergeCell ref="C89:Y89"/>
    <mergeCell ref="Z89:AG89"/>
    <mergeCell ref="BA89:BI89"/>
    <mergeCell ref="BJ89:BN89"/>
    <mergeCell ref="BO89:BU89"/>
    <mergeCell ref="BV89:BY89"/>
    <mergeCell ref="C86:Y86"/>
    <mergeCell ref="Z86:AG86"/>
    <mergeCell ref="BA86:BI86"/>
    <mergeCell ref="BJ86:BN86"/>
    <mergeCell ref="C88:Y88"/>
    <mergeCell ref="Z88:AG88"/>
    <mergeCell ref="BA88:BI88"/>
    <mergeCell ref="BJ88:BN88"/>
    <mergeCell ref="AH86:AZ86"/>
    <mergeCell ref="AH88:AZ88"/>
    <mergeCell ref="AH89:AZ89"/>
    <mergeCell ref="AP140:AR140"/>
    <mergeCell ref="AP139:AR139"/>
    <mergeCell ref="C90:Y90"/>
    <mergeCell ref="Z90:AG90"/>
    <mergeCell ref="BA90:BI90"/>
    <mergeCell ref="BJ90:BN90"/>
    <mergeCell ref="BO90:BU90"/>
    <mergeCell ref="BV90:BY90"/>
    <mergeCell ref="C91:Y91"/>
    <mergeCell ref="Z91:AG91"/>
    <mergeCell ref="BA91:BI91"/>
    <mergeCell ref="BJ91:BN91"/>
    <mergeCell ref="BO91:BY91"/>
    <mergeCell ref="AH90:AZ90"/>
    <mergeCell ref="AH91:AZ91"/>
    <mergeCell ref="B128:BZ128"/>
    <mergeCell ref="L124:BY126"/>
    <mergeCell ref="E112:AO112"/>
    <mergeCell ref="E119:AO119"/>
    <mergeCell ref="D137:AD137"/>
    <mergeCell ref="AE137:AO137"/>
    <mergeCell ref="D138:AD138"/>
    <mergeCell ref="AE138:AO138"/>
    <mergeCell ref="D139:AD139"/>
    <mergeCell ref="AP138:AR138"/>
    <mergeCell ref="D130:S130"/>
    <mergeCell ref="D131:S131"/>
    <mergeCell ref="D132:S132"/>
    <mergeCell ref="D133:S133"/>
    <mergeCell ref="D134:S134"/>
    <mergeCell ref="T130:AD130"/>
    <mergeCell ref="T131:AA131"/>
    <mergeCell ref="T132:AA132"/>
    <mergeCell ref="T133:AA133"/>
    <mergeCell ref="T134:AA134"/>
    <mergeCell ref="AB131:AD131"/>
    <mergeCell ref="AB132:AD132"/>
    <mergeCell ref="AB133:AD133"/>
    <mergeCell ref="AB134:AD134"/>
    <mergeCell ref="AE131:AJ131"/>
    <mergeCell ref="AE132:AJ132"/>
    <mergeCell ref="AK132:AM132"/>
    <mergeCell ref="AE133:AJ133"/>
    <mergeCell ref="AK133:AM133"/>
    <mergeCell ref="AE134:AM134"/>
    <mergeCell ref="BK130:BX130"/>
    <mergeCell ref="BT132:BX132"/>
    <mergeCell ref="BT133:BX133"/>
    <mergeCell ref="BT134:BX134"/>
    <mergeCell ref="AD7:BD7"/>
    <mergeCell ref="BE7:BZ7"/>
    <mergeCell ref="AI149:AP149"/>
    <mergeCell ref="Z149:AH149"/>
    <mergeCell ref="AK131:AM131"/>
    <mergeCell ref="AE130:AM130"/>
    <mergeCell ref="AN130:BC130"/>
    <mergeCell ref="AN131:AV131"/>
    <mergeCell ref="AN132:AV132"/>
    <mergeCell ref="AN133:AV133"/>
    <mergeCell ref="AN134:AV134"/>
    <mergeCell ref="BD130:BJ130"/>
    <mergeCell ref="BD131:BJ131"/>
    <mergeCell ref="BD132:BJ132"/>
    <mergeCell ref="BD133:BJ133"/>
    <mergeCell ref="BD134:BJ134"/>
    <mergeCell ref="AE139:AO139"/>
    <mergeCell ref="D140:AD140"/>
    <mergeCell ref="AE140:AO140"/>
    <mergeCell ref="AP137:AR137"/>
    <mergeCell ref="BK131:BS131"/>
    <mergeCell ref="BK132:BS132"/>
    <mergeCell ref="BK133:BS133"/>
    <mergeCell ref="BK134:BS134"/>
    <mergeCell ref="AW131:BC131"/>
    <mergeCell ref="AW132:BC132"/>
    <mergeCell ref="AW133:BC133"/>
    <mergeCell ref="AW134:BC134"/>
    <mergeCell ref="BT131:BX131"/>
  </mergeCells>
  <phoneticPr fontId="8"/>
  <conditionalFormatting sqref="C44:AN44">
    <cfRule type="expression" dxfId="61" priority="67">
      <formula>$I$1&lt;&gt;"【応募申請用】"</formula>
    </cfRule>
  </conditionalFormatting>
  <conditionalFormatting sqref="AG46:AQ50">
    <cfRule type="expression" dxfId="60" priority="60">
      <formula>$Z$44="２年目"</formula>
    </cfRule>
  </conditionalFormatting>
  <conditionalFormatting sqref="V46:AF50">
    <cfRule type="expression" dxfId="59" priority="61">
      <formula>$Z$44="１年目"</formula>
    </cfRule>
  </conditionalFormatting>
  <conditionalFormatting sqref="BD1:BZ1">
    <cfRule type="expression" dxfId="58" priority="56">
      <formula>$I$1&lt;&gt;"【応募申請用】"</formula>
    </cfRule>
  </conditionalFormatting>
  <conditionalFormatting sqref="AN182">
    <cfRule type="expression" dxfId="57" priority="55">
      <formula>AND($AN$182&lt;&gt;"",SUM($AN$178:$AN$181)&lt;&gt;$AN$182)</formula>
    </cfRule>
  </conditionalFormatting>
  <conditionalFormatting sqref="L10:Y10">
    <cfRule type="expression" dxfId="56" priority="48">
      <formula>AND($V$5&lt;&gt;"",L10="")</formula>
    </cfRule>
  </conditionalFormatting>
  <conditionalFormatting sqref="Z10:BD10">
    <cfRule type="expression" dxfId="55" priority="47">
      <formula>AND($V$5&lt;&gt;"",$Z$10="")</formula>
    </cfRule>
  </conditionalFormatting>
  <conditionalFormatting sqref="L12:Y12">
    <cfRule type="expression" dxfId="54" priority="46">
      <formula>AND($V$5&lt;&gt;"",$L$12="")</formula>
    </cfRule>
  </conditionalFormatting>
  <conditionalFormatting sqref="AO12:BD12">
    <cfRule type="expression" dxfId="53" priority="45">
      <formula>AND($V$5&lt;&gt;"",$AO$12="")</formula>
    </cfRule>
  </conditionalFormatting>
  <conditionalFormatting sqref="BG10:BN10">
    <cfRule type="expression" dxfId="52" priority="44">
      <formula>AND($V$5&lt;&gt;"",$BG$10="")</formula>
    </cfRule>
  </conditionalFormatting>
  <conditionalFormatting sqref="L15:Y15">
    <cfRule type="expression" dxfId="51" priority="43">
      <formula>AND($V$5&lt;&gt;"",$L$15="")</formula>
    </cfRule>
  </conditionalFormatting>
  <conditionalFormatting sqref="Z15:BD15">
    <cfRule type="expression" dxfId="50" priority="42">
      <formula>AND($V$5&lt;&gt;"",$Z$15="")</formula>
    </cfRule>
  </conditionalFormatting>
  <conditionalFormatting sqref="L17:Y17">
    <cfRule type="expression" dxfId="49" priority="41">
      <formula>AND($V$5&lt;&gt;"",$L$17="")</formula>
    </cfRule>
  </conditionalFormatting>
  <conditionalFormatting sqref="BE11:BZ12">
    <cfRule type="expression" dxfId="48" priority="40">
      <formula>AND($V$5&lt;&gt;"",$BE$11="")</formula>
    </cfRule>
  </conditionalFormatting>
  <conditionalFormatting sqref="AO17:BD17">
    <cfRule type="expression" dxfId="47" priority="39">
      <formula>AND($V$5&lt;&gt;"",$AO$17="")</formula>
    </cfRule>
  </conditionalFormatting>
  <conditionalFormatting sqref="AE138:AO138">
    <cfRule type="expression" dxfId="46" priority="4">
      <formula>AND($AE$137&lt;&gt;"",$AE$138="")</formula>
    </cfRule>
    <cfRule type="expression" dxfId="45" priority="21">
      <formula>AND($Y$79&lt;&gt;"",#REF!="")</formula>
    </cfRule>
    <cfRule type="expression" dxfId="44" priority="22">
      <formula>AND($Y$79&lt;&gt;"",#REF!="")</formula>
    </cfRule>
  </conditionalFormatting>
  <conditionalFormatting sqref="AE140:AO140">
    <cfRule type="expression" dxfId="43" priority="3">
      <formula>AND($AE$137&lt;&gt;"",$AE$140="")</formula>
    </cfRule>
    <cfRule type="expression" dxfId="42" priority="28">
      <formula>AND(#REF!&lt;&gt;"",#REF!="")</formula>
    </cfRule>
    <cfRule type="expression" dxfId="41" priority="29">
      <formula>AND($Y$79&lt;&gt;"",#REF!="")</formula>
    </cfRule>
    <cfRule type="expression" dxfId="40" priority="30">
      <formula>AND($Y$79&lt;&gt;"",#REF!="")</formula>
    </cfRule>
  </conditionalFormatting>
  <conditionalFormatting sqref="BO88:BO90">
    <cfRule type="expression" dxfId="39" priority="13">
      <formula>AND(BO88="",BA88&lt;&gt;"")</formula>
    </cfRule>
  </conditionalFormatting>
  <conditionalFormatting sqref="Z88:AG90">
    <cfRule type="expression" dxfId="38" priority="71">
      <formula>AND(Z88="",BA88&lt;&gt;"")</formula>
    </cfRule>
  </conditionalFormatting>
  <conditionalFormatting sqref="AH88:AZ90">
    <cfRule type="expression" dxfId="37" priority="2">
      <formula>AND(Z88&lt;&gt;"",AH88="")</formula>
    </cfRule>
    <cfRule type="expression" dxfId="36" priority="12">
      <formula>AND(BA88&lt;&gt;"",AH88="")</formula>
    </cfRule>
  </conditionalFormatting>
  <conditionalFormatting sqref="BE7:BZ7">
    <cfRule type="expression" dxfId="35" priority="9">
      <formula>AND($V$5&lt;&gt;"",$BE$7="")</formula>
    </cfRule>
  </conditionalFormatting>
  <conditionalFormatting sqref="BQ143:BU145">
    <cfRule type="expression" dxfId="34" priority="72">
      <formula>AND(BY131&lt;&gt;"",BQ143="")</formula>
    </cfRule>
  </conditionalFormatting>
  <conditionalFormatting sqref="BJ143:BP145">
    <cfRule type="expression" dxfId="33" priority="74">
      <formula>AND(BD131&lt;&gt;"",BJ143="")</formula>
    </cfRule>
  </conditionalFormatting>
  <conditionalFormatting sqref="BK131:BK134">
    <cfRule type="expression" dxfId="32" priority="8">
      <formula>INT(#REF!*10)&lt;&gt;#REF!*10</formula>
    </cfRule>
  </conditionalFormatting>
  <conditionalFormatting sqref="T131:AA133">
    <cfRule type="expression" dxfId="31" priority="7">
      <formula>AND(T131="",BD131&lt;&gt;"")</formula>
    </cfRule>
  </conditionalFormatting>
  <conditionalFormatting sqref="AN131:AV133">
    <cfRule type="expression" dxfId="30" priority="5">
      <formula>AND(AN131="",BD131&lt;&gt;"")</formula>
    </cfRule>
  </conditionalFormatting>
  <conditionalFormatting sqref="BA88:BI90">
    <cfRule type="expression" dxfId="29" priority="1">
      <formula>AND(Z88&lt;&gt;"",BA88="")</formula>
    </cfRule>
  </conditionalFormatting>
  <dataValidations count="10">
    <dataValidation imeMode="off" allowBlank="1" showInputMessage="1" showErrorMessage="1" sqref="L7:AC7 L13:L14 L12:BD12 L17:BD17 AE28:AU28 BC28:BZ28 AE29:BZ29 AE34:AU34 BC34:BZ34 AE35:BZ35 AE40:AU40 BC40:BZ40 AE41:BZ41 AE25:AV25 AE31:AV31 AE37:AV37 AQ6 BG10:BN10 AE43:AN43 L8:L9 AO43:AQ45 BO43:BO44 AE45:AN45 AS43:BB45 AR43:AR46 BC43:BC46 AP49:AQ50 BP43:BZ43 BD43:BN45 V46:AF47 AG47:AQ48 AG51:AQ51 BN92 AE137:AO138 AE140:AO140 BO88:BO91 BJ143:BU147 AR48:BZ51 AE48:AF51"/>
    <dataValidation imeMode="hiragana" allowBlank="1" showInputMessage="1" showErrorMessage="1" sqref="BE11:BZ12 V3:V5 AH21:AQ21 AD7 L10:BD10 L15:BD15 AE24:BZ24 AE26:BZ27 AE30:BZ30 AE32:BZ33 AE36:BZ36 AE38:BZ39 M3:U4 L3:L5 W3:BZ4 B221:B225 B153:BZ159 I121 J123:K123 AM123:BR123 K122 Y122 AE122 AH122:BR122 BS121:BY123 V18:BD19 BD21:BM21 BE15:BZ19 AH20 B209:BZ219 AO115:BT115 BU114:BY115 L116 J115:K118 BY197:BZ200 B197:F200 G197 G200:BX200 BY204:BZ206 B204:F206 G204 B207:BZ207 I124:K126 I114:I118 B63:BZ80 AH88:AY90 L124"/>
    <dataValidation type="list" allowBlank="1" showInputMessage="1" showErrorMessage="1" sqref="I1:X1">
      <formula1>"【応募申請用】,【交付申請用】,【完了実績報告用】"</formula1>
    </dataValidation>
    <dataValidation type="list" allowBlank="1" showInputMessage="1" showErrorMessage="1" sqref="P191:AI191">
      <formula1>"①補助事業者自身,②その他"</formula1>
    </dataValidation>
    <dataValidation type="list" allowBlank="1" showInputMessage="1" showErrorMessage="1" sqref="Z44:AN44">
      <formula1>$CL$46:$CL$47</formula1>
    </dataValidation>
    <dataValidation type="list" allowBlank="1" showInputMessage="1" showErrorMessage="1" sqref="T186:AC187">
      <formula1>"借入金,出資金,その他"</formula1>
    </dataValidation>
    <dataValidation type="list" imeMode="hiragana" allowBlank="1" showInputMessage="1" showErrorMessage="1" sqref="V20:AG20">
      <formula1>"建設済み,建設中,建設予定"</formula1>
    </dataValidation>
    <dataValidation type="list" allowBlank="1" showInputMessage="1" showErrorMessage="1" sqref="Z88:AG90">
      <formula1>"新設,増設"</formula1>
    </dataValidation>
    <dataValidation type="list" allowBlank="1" showInputMessage="1" showErrorMessage="1" sqref="AE92:AV92">
      <formula1>"電気,天然ガス,都市ガス,LPガス"</formula1>
    </dataValidation>
    <dataValidation type="list" allowBlank="1" showInputMessage="1" showErrorMessage="1" sqref="BE7:BZ7">
      <formula1>"中小企業者,中小企業者以外"</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3" manualBreakCount="3">
    <brk id="41" min="1" max="77" man="1"/>
    <brk id="92" min="1" max="77" man="1"/>
    <brk id="188" min="1" max="77" man="1"/>
  </rowBreaks>
  <drawing r:id="rId2"/>
  <legacyDrawing r:id="rId3"/>
  <controls>
    <mc:AlternateContent xmlns:mc="http://schemas.openxmlformats.org/markup-compatibility/2006">
      <mc:Choice Requires="x14">
        <control shapeId="6222" r:id="rId4" name="CheckBox2">
          <controlPr locked="0" defaultSize="0" autoLine="0" r:id="rId5">
            <anchor moveWithCells="1">
              <from>
                <xdr:col>5</xdr:col>
                <xdr:colOff>19050</xdr:colOff>
                <xdr:row>57</xdr:row>
                <xdr:rowOff>47625</xdr:rowOff>
              </from>
              <to>
                <xdr:col>7</xdr:col>
                <xdr:colOff>9525</xdr:colOff>
                <xdr:row>57</xdr:row>
                <xdr:rowOff>180975</xdr:rowOff>
              </to>
            </anchor>
          </controlPr>
        </control>
      </mc:Choice>
      <mc:Fallback>
        <control shapeId="6222" r:id="rId4" name="CheckBox2"/>
      </mc:Fallback>
    </mc:AlternateContent>
    <mc:AlternateContent xmlns:mc="http://schemas.openxmlformats.org/markup-compatibility/2006">
      <mc:Choice Requires="x14">
        <control shapeId="6220" r:id="rId6" name="CheckBox1">
          <controlPr locked="0" defaultSize="0" autoLine="0" r:id="rId5">
            <anchor moveWithCells="1">
              <from>
                <xdr:col>5</xdr:col>
                <xdr:colOff>19050</xdr:colOff>
                <xdr:row>53</xdr:row>
                <xdr:rowOff>47625</xdr:rowOff>
              </from>
              <to>
                <xdr:col>7</xdr:col>
                <xdr:colOff>9525</xdr:colOff>
                <xdr:row>53</xdr:row>
                <xdr:rowOff>180975</xdr:rowOff>
              </to>
            </anchor>
          </controlPr>
        </control>
      </mc:Choice>
      <mc:Fallback>
        <control shapeId="6220" r:id="rId6" name="CheckBox1"/>
      </mc:Fallback>
    </mc:AlternateContent>
    <mc:AlternateContent xmlns:mc="http://schemas.openxmlformats.org/markup-compatibility/2006">
      <mc:Choice Requires="x14">
        <control shapeId="6184" r:id="rId7" name="CheckBox6">
          <controlPr locked="0" defaultSize="0" autoLine="0" r:id="rId5">
            <anchor moveWithCells="1">
              <from>
                <xdr:col>4</xdr:col>
                <xdr:colOff>57150</xdr:colOff>
                <xdr:row>120</xdr:row>
                <xdr:rowOff>57150</xdr:rowOff>
              </from>
              <to>
                <xdr:col>6</xdr:col>
                <xdr:colOff>47625</xdr:colOff>
                <xdr:row>120</xdr:row>
                <xdr:rowOff>190500</xdr:rowOff>
              </to>
            </anchor>
          </controlPr>
        </control>
      </mc:Choice>
      <mc:Fallback>
        <control shapeId="6184" r:id="rId7" name="CheckBox6"/>
      </mc:Fallback>
    </mc:AlternateContent>
    <mc:AlternateContent xmlns:mc="http://schemas.openxmlformats.org/markup-compatibility/2006">
      <mc:Choice Requires="x14">
        <control shapeId="6183" r:id="rId8" name="CheckBox5">
          <controlPr locked="0" defaultSize="0" autoLine="0" r:id="rId5">
            <anchor moveWithCells="1">
              <from>
                <xdr:col>4</xdr:col>
                <xdr:colOff>47625</xdr:colOff>
                <xdr:row>119</xdr:row>
                <xdr:rowOff>47625</xdr:rowOff>
              </from>
              <to>
                <xdr:col>6</xdr:col>
                <xdr:colOff>38100</xdr:colOff>
                <xdr:row>119</xdr:row>
                <xdr:rowOff>180975</xdr:rowOff>
              </to>
            </anchor>
          </controlPr>
        </control>
      </mc:Choice>
      <mc:Fallback>
        <control shapeId="6183" r:id="rId8" name="CheckBox5"/>
      </mc:Fallback>
    </mc:AlternateContent>
    <mc:AlternateContent xmlns:mc="http://schemas.openxmlformats.org/markup-compatibility/2006">
      <mc:Choice Requires="x14">
        <control shapeId="6182" r:id="rId9" name="CheckBox4">
          <controlPr locked="0" defaultSize="0" autoLine="0" r:id="rId5">
            <anchor moveWithCells="1">
              <from>
                <xdr:col>4</xdr:col>
                <xdr:colOff>47625</xdr:colOff>
                <xdr:row>113</xdr:row>
                <xdr:rowOff>57150</xdr:rowOff>
              </from>
              <to>
                <xdr:col>6</xdr:col>
                <xdr:colOff>38100</xdr:colOff>
                <xdr:row>113</xdr:row>
                <xdr:rowOff>190500</xdr:rowOff>
              </to>
            </anchor>
          </controlPr>
        </control>
      </mc:Choice>
      <mc:Fallback>
        <control shapeId="6182" r:id="rId9" name="CheckBox4"/>
      </mc:Fallback>
    </mc:AlternateContent>
    <mc:AlternateContent xmlns:mc="http://schemas.openxmlformats.org/markup-compatibility/2006">
      <mc:Choice Requires="x14">
        <control shapeId="6181" r:id="rId10" name="CheckBox3">
          <controlPr locked="0" defaultSize="0" autoLine="0" r:id="rId5">
            <anchor moveWithCells="1">
              <from>
                <xdr:col>4</xdr:col>
                <xdr:colOff>47625</xdr:colOff>
                <xdr:row>112</xdr:row>
                <xdr:rowOff>57150</xdr:rowOff>
              </from>
              <to>
                <xdr:col>6</xdr:col>
                <xdr:colOff>38100</xdr:colOff>
                <xdr:row>112</xdr:row>
                <xdr:rowOff>190500</xdr:rowOff>
              </to>
            </anchor>
          </controlPr>
        </control>
      </mc:Choice>
      <mc:Fallback>
        <control shapeId="6181" r:id="rId10" name="CheckBox3"/>
      </mc:Fallback>
    </mc:AlternateContent>
    <mc:AlternateContent xmlns:mc="http://schemas.openxmlformats.org/markup-compatibility/2006">
      <mc:Choice Requires="x14">
        <control shapeId="6145" r:id="rId11" name="CheckBox7">
          <controlPr locked="0" defaultSize="0" autoLine="0" r:id="rId5">
            <anchor moveWithCells="1">
              <from>
                <xdr:col>3</xdr:col>
                <xdr:colOff>28575</xdr:colOff>
                <xdr:row>194</xdr:row>
                <xdr:rowOff>57150</xdr:rowOff>
              </from>
              <to>
                <xdr:col>5</xdr:col>
                <xdr:colOff>19050</xdr:colOff>
                <xdr:row>194</xdr:row>
                <xdr:rowOff>190500</xdr:rowOff>
              </to>
            </anchor>
          </controlPr>
        </control>
      </mc:Choice>
      <mc:Fallback>
        <control shapeId="6145" r:id="rId11" name="CheckBox7"/>
      </mc:Fallback>
    </mc:AlternateContent>
    <mc:AlternateContent xmlns:mc="http://schemas.openxmlformats.org/markup-compatibility/2006">
      <mc:Choice Requires="x14">
        <control shapeId="6146" r:id="rId12" name="CheckBox8">
          <controlPr locked="0" defaultSize="0" autoLine="0" r:id="rId5">
            <anchor moveWithCells="1">
              <from>
                <xdr:col>3</xdr:col>
                <xdr:colOff>28575</xdr:colOff>
                <xdr:row>195</xdr:row>
                <xdr:rowOff>47625</xdr:rowOff>
              </from>
              <to>
                <xdr:col>5</xdr:col>
                <xdr:colOff>19050</xdr:colOff>
                <xdr:row>195</xdr:row>
                <xdr:rowOff>180975</xdr:rowOff>
              </to>
            </anchor>
          </controlPr>
        </control>
      </mc:Choice>
      <mc:Fallback>
        <control shapeId="6146" r:id="rId12" name="CheckBox8"/>
      </mc:Fallback>
    </mc:AlternateContent>
    <mc:AlternateContent xmlns:mc="http://schemas.openxmlformats.org/markup-compatibility/2006">
      <mc:Choice Requires="x14">
        <control shapeId="6147" r:id="rId13" name="CheckBox9">
          <controlPr locked="0" defaultSize="0" autoLine="0" r:id="rId5">
            <anchor moveWithCells="1">
              <from>
                <xdr:col>3</xdr:col>
                <xdr:colOff>47625</xdr:colOff>
                <xdr:row>201</xdr:row>
                <xdr:rowOff>57150</xdr:rowOff>
              </from>
              <to>
                <xdr:col>5</xdr:col>
                <xdr:colOff>38100</xdr:colOff>
                <xdr:row>201</xdr:row>
                <xdr:rowOff>190500</xdr:rowOff>
              </to>
            </anchor>
          </controlPr>
        </control>
      </mc:Choice>
      <mc:Fallback>
        <control shapeId="6147" r:id="rId13" name="CheckBox9"/>
      </mc:Fallback>
    </mc:AlternateContent>
    <mc:AlternateContent xmlns:mc="http://schemas.openxmlformats.org/markup-compatibility/2006">
      <mc:Choice Requires="x14">
        <control shapeId="6148" r:id="rId14" name="CheckBox10">
          <controlPr locked="0" defaultSize="0" autoLine="0" r:id="rId5">
            <anchor moveWithCells="1">
              <from>
                <xdr:col>3</xdr:col>
                <xdr:colOff>47625</xdr:colOff>
                <xdr:row>202</xdr:row>
                <xdr:rowOff>57150</xdr:rowOff>
              </from>
              <to>
                <xdr:col>5</xdr:col>
                <xdr:colOff>38100</xdr:colOff>
                <xdr:row>202</xdr:row>
                <xdr:rowOff>190500</xdr:rowOff>
              </to>
            </anchor>
          </controlPr>
        </control>
      </mc:Choice>
      <mc:Fallback>
        <control shapeId="6148" r:id="rId14" name="CheckBox10"/>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59999389629810485"/>
    <pageSetUpPr fitToPage="1"/>
  </sheetPr>
  <dimension ref="B1:CZ39"/>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16</v>
      </c>
      <c r="C1" s="40"/>
      <c r="D1" s="40"/>
      <c r="E1" s="40"/>
      <c r="F1" s="40"/>
      <c r="G1" s="40"/>
      <c r="H1" s="40"/>
      <c r="I1" s="40"/>
      <c r="J1" s="40"/>
      <c r="K1" s="898" t="str">
        <f>'B-1実施計画書'!I1</f>
        <v>【応募申請用】</v>
      </c>
      <c r="L1" s="898"/>
      <c r="M1" s="40"/>
      <c r="P1" s="456" t="s">
        <v>229</v>
      </c>
      <c r="AC1" s="40"/>
      <c r="AD1" s="40"/>
      <c r="BC1" s="40"/>
      <c r="BD1" s="40"/>
      <c r="CC1" s="40"/>
      <c r="CD1" s="40"/>
    </row>
    <row r="2" spans="2:84" ht="22.5" customHeight="1">
      <c r="B2" s="899" t="str">
        <f>'B-1実施計画書'!CL3</f>
        <v>⑦燃料転換による熱利用設備の脱炭素化促進事業</v>
      </c>
      <c r="C2" s="899"/>
      <c r="D2" s="899"/>
      <c r="E2" s="899"/>
      <c r="F2" s="899"/>
      <c r="G2" s="899"/>
      <c r="H2" s="899"/>
      <c r="I2" s="899"/>
      <c r="J2" s="899"/>
      <c r="K2" s="899"/>
      <c r="L2" s="899"/>
      <c r="M2" s="248"/>
      <c r="BB2" s="186"/>
      <c r="BC2" s="47"/>
      <c r="BD2" s="47"/>
      <c r="CB2" s="187" t="s">
        <v>150</v>
      </c>
    </row>
    <row r="3" spans="2:84" ht="22.5" customHeight="1">
      <c r="B3" s="899" t="s">
        <v>149</v>
      </c>
      <c r="C3" s="899"/>
      <c r="D3" s="899"/>
      <c r="E3" s="899"/>
      <c r="F3" s="899"/>
      <c r="G3" s="899"/>
      <c r="H3" s="899"/>
      <c r="I3" s="899"/>
      <c r="J3" s="899"/>
      <c r="K3" s="899"/>
      <c r="L3" s="899"/>
      <c r="M3" s="248"/>
      <c r="BC3" s="47"/>
      <c r="BD3" s="47"/>
    </row>
    <row r="4" spans="2:84" ht="30" customHeight="1" thickBot="1">
      <c r="B4" s="455" t="s">
        <v>228</v>
      </c>
      <c r="C4" s="905" t="str">
        <f>IF('B-1実施計画書'!L3="","",'B-1実施計画書'!L3)</f>
        <v/>
      </c>
      <c r="D4" s="905"/>
      <c r="E4" s="905"/>
      <c r="F4" s="905"/>
      <c r="G4" s="905"/>
      <c r="H4" s="905"/>
      <c r="I4" s="905"/>
      <c r="J4" s="905"/>
      <c r="K4" s="905"/>
      <c r="L4" s="905"/>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947" t="s">
        <v>17</v>
      </c>
      <c r="C7" s="900" t="s">
        <v>153</v>
      </c>
      <c r="D7" s="901"/>
      <c r="E7" s="900" t="s">
        <v>152</v>
      </c>
      <c r="F7" s="902"/>
      <c r="G7" s="900" t="s">
        <v>19</v>
      </c>
      <c r="H7" s="903"/>
      <c r="I7" s="903"/>
      <c r="J7" s="901"/>
      <c r="K7" s="900" t="s">
        <v>207</v>
      </c>
      <c r="L7" s="904"/>
      <c r="M7" s="188"/>
      <c r="AC7" s="900" t="s">
        <v>153</v>
      </c>
      <c r="AD7" s="901"/>
      <c r="BC7" s="900" t="s">
        <v>18</v>
      </c>
      <c r="BD7" s="901"/>
      <c r="CC7" s="955" t="s">
        <v>18</v>
      </c>
      <c r="CD7" s="958"/>
    </row>
    <row r="8" spans="2:84" ht="50.1" customHeight="1">
      <c r="B8" s="948"/>
      <c r="C8" s="49">
        <f>'C-2経費内訳表（１年目）'!W50</f>
        <v>0</v>
      </c>
      <c r="D8" s="381" t="s">
        <v>20</v>
      </c>
      <c r="E8" s="234">
        <v>0</v>
      </c>
      <c r="F8" s="381" t="s">
        <v>20</v>
      </c>
      <c r="G8" s="950">
        <f>C8-E8</f>
        <v>0</v>
      </c>
      <c r="H8" s="951"/>
      <c r="I8" s="952"/>
      <c r="J8" s="381" t="s">
        <v>20</v>
      </c>
      <c r="K8" s="49">
        <f>E36</f>
        <v>0</v>
      </c>
      <c r="L8" s="384" t="s">
        <v>20</v>
      </c>
      <c r="M8" s="189"/>
      <c r="AC8" s="49" t="e">
        <f>#REF!</f>
        <v>#REF!</v>
      </c>
      <c r="AD8" s="50" t="s">
        <v>20</v>
      </c>
      <c r="BC8" s="49" t="e">
        <f>#REF!</f>
        <v>#REF!</v>
      </c>
      <c r="BD8" s="50" t="s">
        <v>20</v>
      </c>
      <c r="CC8" s="49">
        <f>'C-2経費内訳表（１年目）'!CO50</f>
        <v>0</v>
      </c>
      <c r="CD8" s="190" t="s">
        <v>20</v>
      </c>
    </row>
    <row r="9" spans="2:84" ht="50.1" customHeight="1">
      <c r="B9" s="948"/>
      <c r="C9" s="953" t="str">
        <f>IF(K1="【応募申請用】","(5) 基準額
 ※(4)と同額","(5) 基準額")</f>
        <v>(5) 基準額
 ※(4)と同額</v>
      </c>
      <c r="D9" s="954"/>
      <c r="E9" s="955" t="s">
        <v>21</v>
      </c>
      <c r="F9" s="956"/>
      <c r="G9" s="955" t="s">
        <v>22</v>
      </c>
      <c r="H9" s="957"/>
      <c r="I9" s="957"/>
      <c r="J9" s="958"/>
      <c r="K9" s="955" t="s">
        <v>193</v>
      </c>
      <c r="L9" s="959"/>
      <c r="M9" s="188"/>
      <c r="AC9" s="955" t="s">
        <v>154</v>
      </c>
      <c r="AD9" s="958"/>
      <c r="BC9" s="955" t="s">
        <v>151</v>
      </c>
      <c r="BD9" s="958"/>
      <c r="CC9" s="955" t="s">
        <v>114</v>
      </c>
      <c r="CD9" s="958"/>
    </row>
    <row r="10" spans="2:84" ht="50.1" customHeight="1" thickBot="1">
      <c r="B10" s="948"/>
      <c r="C10" s="191">
        <f>K8</f>
        <v>0</v>
      </c>
      <c r="D10" s="382" t="s">
        <v>20</v>
      </c>
      <c r="E10" s="51">
        <f>IF(C10="","",MIN(K8,C10))</f>
        <v>0</v>
      </c>
      <c r="F10" s="383" t="s">
        <v>20</v>
      </c>
      <c r="G10" s="960">
        <f>IF(E10="","",MIN(G8,E10))</f>
        <v>0</v>
      </c>
      <c r="H10" s="961"/>
      <c r="I10" s="962"/>
      <c r="J10" s="383" t="s">
        <v>20</v>
      </c>
      <c r="K10" s="51">
        <f>IF(G10=0,0,ROUNDDOWN(G10*K15,-3))</f>
        <v>0</v>
      </c>
      <c r="L10" s="385" t="s">
        <v>20</v>
      </c>
      <c r="M10" s="189"/>
      <c r="AC10" s="191">
        <f>AK8</f>
        <v>0</v>
      </c>
      <c r="AD10" s="52" t="s">
        <v>20</v>
      </c>
      <c r="BC10" s="191"/>
      <c r="BD10" s="52" t="s">
        <v>20</v>
      </c>
      <c r="CC10" s="192"/>
      <c r="CD10" s="193" t="s">
        <v>20</v>
      </c>
    </row>
    <row r="11" spans="2:84" ht="50.1" hidden="1" customHeight="1">
      <c r="B11" s="948"/>
      <c r="C11" s="906" t="s">
        <v>112</v>
      </c>
      <c r="D11" s="907"/>
      <c r="E11" s="906" t="s">
        <v>113</v>
      </c>
      <c r="F11" s="908"/>
      <c r="G11" s="909"/>
      <c r="H11" s="910"/>
      <c r="I11" s="910"/>
      <c r="J11" s="911"/>
      <c r="K11" s="909"/>
      <c r="L11" s="915"/>
      <c r="AC11" s="906" t="s">
        <v>112</v>
      </c>
      <c r="AD11" s="907"/>
      <c r="BC11" s="906" t="s">
        <v>112</v>
      </c>
      <c r="BD11" s="907"/>
      <c r="CC11" s="981" t="s">
        <v>112</v>
      </c>
      <c r="CD11" s="982"/>
    </row>
    <row r="12" spans="2:84" ht="50.1" hidden="1" customHeight="1" thickBot="1">
      <c r="B12" s="949"/>
      <c r="C12" s="60"/>
      <c r="D12" s="52" t="s">
        <v>20</v>
      </c>
      <c r="E12" s="194" t="str">
        <f>IF(OR(K10="",C12=""),"",C12-K10)</f>
        <v/>
      </c>
      <c r="F12" s="52" t="s">
        <v>20</v>
      </c>
      <c r="G12" s="912"/>
      <c r="H12" s="913"/>
      <c r="I12" s="913"/>
      <c r="J12" s="914"/>
      <c r="K12" s="912"/>
      <c r="L12" s="916"/>
      <c r="AC12" s="60"/>
      <c r="AD12" s="52" t="s">
        <v>20</v>
      </c>
      <c r="BC12" s="60"/>
      <c r="BD12" s="52" t="s">
        <v>20</v>
      </c>
      <c r="CC12" s="195"/>
      <c r="CD12" s="196" t="s">
        <v>20</v>
      </c>
    </row>
    <row r="13" spans="2:84" ht="17.25" customHeight="1">
      <c r="B13" s="197"/>
      <c r="C13" s="198"/>
      <c r="D13" s="199"/>
      <c r="E13" s="200"/>
      <c r="F13" s="199"/>
      <c r="G13" s="201"/>
      <c r="H13" s="201"/>
      <c r="I13" s="201"/>
      <c r="J13" s="201"/>
      <c r="K13" s="201"/>
      <c r="L13" s="201"/>
      <c r="AE13" s="202"/>
      <c r="AF13" s="189"/>
      <c r="BB13" s="41"/>
      <c r="BD13" s="43"/>
      <c r="BE13" s="202"/>
      <c r="BF13" s="189"/>
      <c r="CE13" s="202"/>
      <c r="CF13" s="189"/>
    </row>
    <row r="14" spans="2:84" ht="17.25" customHeight="1">
      <c r="B14" s="203"/>
      <c r="C14" s="202"/>
      <c r="D14" s="189"/>
      <c r="E14" s="488"/>
      <c r="F14" s="189"/>
      <c r="G14" s="489"/>
      <c r="H14" s="896" t="s">
        <v>256</v>
      </c>
      <c r="I14" s="896"/>
      <c r="J14" s="896"/>
      <c r="K14" s="896" t="s">
        <v>257</v>
      </c>
      <c r="L14" s="896"/>
      <c r="AE14" s="202"/>
      <c r="AF14" s="189"/>
      <c r="BB14" s="41"/>
      <c r="BD14" s="43"/>
      <c r="BE14" s="202"/>
      <c r="BF14" s="189"/>
      <c r="CE14" s="202"/>
      <c r="CF14" s="189"/>
    </row>
    <row r="15" spans="2:84" ht="17.25" customHeight="1">
      <c r="B15" s="203"/>
      <c r="C15" s="202"/>
      <c r="D15" s="189"/>
      <c r="E15" s="488"/>
      <c r="F15" s="189"/>
      <c r="G15" s="489"/>
      <c r="H15" s="896" t="str">
        <f>IF('B-1実施計画書'!$BE$7="","",'B-1実施計画書'!$BE$7)</f>
        <v/>
      </c>
      <c r="I15" s="896"/>
      <c r="J15" s="896"/>
      <c r="K15" s="897" t="str">
        <f>IF(H15="","",IF(H15="中小企業者",1/2,1/3))</f>
        <v/>
      </c>
      <c r="L15" s="897"/>
      <c r="AE15" s="202"/>
      <c r="AF15" s="189"/>
      <c r="BB15" s="41"/>
      <c r="BD15" s="43"/>
      <c r="BE15" s="202"/>
      <c r="BF15" s="189"/>
      <c r="CE15" s="202"/>
      <c r="CF15" s="189"/>
    </row>
    <row r="16" spans="2:84" ht="18.75" customHeight="1" thickBot="1">
      <c r="B16" s="204"/>
      <c r="C16" s="205"/>
      <c r="D16" s="206"/>
      <c r="E16" s="207"/>
      <c r="F16" s="206"/>
      <c r="G16" s="208"/>
      <c r="H16" s="208"/>
      <c r="I16" s="208"/>
      <c r="J16" s="208"/>
      <c r="K16" s="208"/>
      <c r="L16" s="208"/>
      <c r="AE16" s="202"/>
      <c r="AF16" s="189"/>
      <c r="BB16" s="41"/>
      <c r="BD16" s="43"/>
      <c r="BE16" s="202"/>
      <c r="BF16" s="189"/>
      <c r="CE16" s="202"/>
      <c r="CF16" s="189"/>
    </row>
    <row r="17" spans="2:56" ht="27" customHeight="1" thickBot="1">
      <c r="B17" s="922" t="str">
        <f>K7&amp;"の内訳"</f>
        <v>(4) 補助対象経費の内訳</v>
      </c>
      <c r="C17" s="923"/>
      <c r="D17" s="923"/>
      <c r="E17" s="923"/>
      <c r="F17" s="923"/>
      <c r="G17" s="923"/>
      <c r="H17" s="923"/>
      <c r="I17" s="923"/>
      <c r="J17" s="923"/>
      <c r="K17" s="923"/>
      <c r="L17" s="924"/>
      <c r="M17" s="209"/>
      <c r="P17" s="380"/>
      <c r="BC17" s="47"/>
      <c r="BD17" s="47"/>
    </row>
    <row r="18" spans="2:56" ht="22.5" customHeight="1">
      <c r="B18" s="53" t="s">
        <v>23</v>
      </c>
      <c r="C18" s="925" t="s">
        <v>24</v>
      </c>
      <c r="D18" s="926"/>
      <c r="E18" s="926" t="s">
        <v>196</v>
      </c>
      <c r="F18" s="927"/>
      <c r="G18" s="928" t="s">
        <v>25</v>
      </c>
      <c r="H18" s="928"/>
      <c r="I18" s="928"/>
      <c r="J18" s="928"/>
      <c r="K18" s="928"/>
      <c r="L18" s="929"/>
      <c r="M18" s="210"/>
      <c r="BC18" s="47"/>
      <c r="BD18" s="47"/>
    </row>
    <row r="19" spans="2:56" ht="22.5" customHeight="1">
      <c r="B19" s="54" t="s">
        <v>26</v>
      </c>
      <c r="C19" s="930" t="s">
        <v>27</v>
      </c>
      <c r="D19" s="931"/>
      <c r="E19" s="211">
        <f>'C-2経費内訳表（１年目）'!I48</f>
        <v>0</v>
      </c>
      <c r="F19" s="386" t="s">
        <v>20</v>
      </c>
      <c r="G19" s="932" t="s">
        <v>204</v>
      </c>
      <c r="H19" s="933"/>
      <c r="I19" s="933"/>
      <c r="J19" s="933"/>
      <c r="K19" s="933"/>
      <c r="L19" s="934"/>
      <c r="M19" s="212"/>
      <c r="BC19" s="47"/>
      <c r="BD19" s="47"/>
    </row>
    <row r="20" spans="2:56" ht="22.5" customHeight="1">
      <c r="B20" s="55" t="s">
        <v>28</v>
      </c>
      <c r="C20" s="920" t="s">
        <v>29</v>
      </c>
      <c r="D20" s="921"/>
      <c r="E20" s="211">
        <f>'C-2経費内訳表（１年目）'!J48</f>
        <v>0</v>
      </c>
      <c r="F20" s="386" t="s">
        <v>20</v>
      </c>
      <c r="G20" s="935"/>
      <c r="H20" s="936"/>
      <c r="I20" s="936"/>
      <c r="J20" s="936"/>
      <c r="K20" s="936"/>
      <c r="L20" s="937"/>
      <c r="M20" s="212"/>
      <c r="BC20" s="47"/>
      <c r="BD20" s="47"/>
    </row>
    <row r="21" spans="2:56" ht="22.5" customHeight="1">
      <c r="B21" s="55" t="s">
        <v>28</v>
      </c>
      <c r="C21" s="920" t="s">
        <v>30</v>
      </c>
      <c r="D21" s="921"/>
      <c r="E21" s="211">
        <f>'C-2経費内訳表（１年目）'!K48</f>
        <v>0</v>
      </c>
      <c r="F21" s="386" t="s">
        <v>20</v>
      </c>
      <c r="G21" s="935"/>
      <c r="H21" s="936"/>
      <c r="I21" s="936"/>
      <c r="J21" s="936"/>
      <c r="K21" s="936"/>
      <c r="L21" s="937"/>
      <c r="M21" s="212"/>
      <c r="BC21" s="47"/>
      <c r="BD21" s="47"/>
    </row>
    <row r="22" spans="2:56" ht="22.5" customHeight="1">
      <c r="B22" s="55" t="s">
        <v>28</v>
      </c>
      <c r="C22" s="920" t="s">
        <v>31</v>
      </c>
      <c r="D22" s="921"/>
      <c r="E22" s="211">
        <f>'C-2経費内訳表（１年目）'!L48</f>
        <v>0</v>
      </c>
      <c r="F22" s="386" t="s">
        <v>20</v>
      </c>
      <c r="G22" s="935"/>
      <c r="H22" s="936"/>
      <c r="I22" s="936"/>
      <c r="J22" s="936"/>
      <c r="K22" s="936"/>
      <c r="L22" s="937"/>
      <c r="M22" s="212"/>
      <c r="BC22" s="47"/>
      <c r="BD22" s="47"/>
    </row>
    <row r="23" spans="2:56" ht="22.5" customHeight="1">
      <c r="B23" s="55" t="s">
        <v>28</v>
      </c>
      <c r="C23" s="920" t="s">
        <v>32</v>
      </c>
      <c r="D23" s="921"/>
      <c r="E23" s="211">
        <f>'C-2経費内訳表（１年目）'!M48</f>
        <v>0</v>
      </c>
      <c r="F23" s="386" t="s">
        <v>20</v>
      </c>
      <c r="G23" s="935"/>
      <c r="H23" s="936"/>
      <c r="I23" s="936"/>
      <c r="J23" s="936"/>
      <c r="K23" s="936"/>
      <c r="L23" s="937"/>
      <c r="M23" s="212"/>
    </row>
    <row r="24" spans="2:56" ht="22.5" customHeight="1">
      <c r="B24" s="55" t="s">
        <v>28</v>
      </c>
      <c r="C24" s="920" t="s">
        <v>33</v>
      </c>
      <c r="D24" s="921"/>
      <c r="E24" s="211">
        <f>'C-2経費内訳表（１年目）'!N48</f>
        <v>0</v>
      </c>
      <c r="F24" s="386" t="s">
        <v>20</v>
      </c>
      <c r="G24" s="935"/>
      <c r="H24" s="936"/>
      <c r="I24" s="936"/>
      <c r="J24" s="936"/>
      <c r="K24" s="936"/>
      <c r="L24" s="937"/>
      <c r="M24" s="212"/>
    </row>
    <row r="25" spans="2:56" ht="22.5" customHeight="1">
      <c r="B25" s="56" t="s">
        <v>34</v>
      </c>
      <c r="C25" s="920" t="s">
        <v>35</v>
      </c>
      <c r="D25" s="921"/>
      <c r="E25" s="211">
        <f>'C-2経費内訳表（１年目）'!O48</f>
        <v>0</v>
      </c>
      <c r="F25" s="386" t="s">
        <v>20</v>
      </c>
      <c r="G25" s="935"/>
      <c r="H25" s="936"/>
      <c r="I25" s="936"/>
      <c r="J25" s="936"/>
      <c r="K25" s="936"/>
      <c r="L25" s="937"/>
      <c r="M25" s="212"/>
    </row>
    <row r="26" spans="2:56" ht="22.5" customHeight="1">
      <c r="B26" s="55" t="s">
        <v>36</v>
      </c>
      <c r="C26" s="920" t="s">
        <v>35</v>
      </c>
      <c r="D26" s="921"/>
      <c r="E26" s="211">
        <f>'C-2経費内訳表（１年目）'!P48</f>
        <v>0</v>
      </c>
      <c r="F26" s="386" t="s">
        <v>20</v>
      </c>
      <c r="G26" s="935"/>
      <c r="H26" s="936"/>
      <c r="I26" s="936"/>
      <c r="J26" s="936"/>
      <c r="K26" s="936"/>
      <c r="L26" s="937"/>
      <c r="M26" s="212"/>
    </row>
    <row r="27" spans="2:56" ht="22.5" customHeight="1">
      <c r="B27" s="55" t="s">
        <v>37</v>
      </c>
      <c r="C27" s="920" t="s">
        <v>35</v>
      </c>
      <c r="D27" s="921"/>
      <c r="E27" s="211">
        <f>'C-2経費内訳表（１年目）'!Q48</f>
        <v>0</v>
      </c>
      <c r="F27" s="386" t="s">
        <v>20</v>
      </c>
      <c r="G27" s="935"/>
      <c r="H27" s="936"/>
      <c r="I27" s="936"/>
      <c r="J27" s="936"/>
      <c r="K27" s="936"/>
      <c r="L27" s="937"/>
      <c r="M27" s="212"/>
    </row>
    <row r="28" spans="2:56" ht="22.5" customHeight="1">
      <c r="B28" s="944" t="s">
        <v>205</v>
      </c>
      <c r="C28" s="945"/>
      <c r="D28" s="946"/>
      <c r="E28" s="250">
        <f>SUM(E19:E27)</f>
        <v>0</v>
      </c>
      <c r="F28" s="387" t="s">
        <v>206</v>
      </c>
      <c r="G28" s="935"/>
      <c r="H28" s="936"/>
      <c r="I28" s="936"/>
      <c r="J28" s="936"/>
      <c r="K28" s="936"/>
      <c r="L28" s="937"/>
      <c r="M28" s="212"/>
    </row>
    <row r="29" spans="2:56" ht="22.5" customHeight="1">
      <c r="B29" s="55" t="s">
        <v>38</v>
      </c>
      <c r="C29" s="920" t="s">
        <v>35</v>
      </c>
      <c r="D29" s="921"/>
      <c r="E29" s="211">
        <f>'C-2経費内訳表（１年目）'!R48</f>
        <v>0</v>
      </c>
      <c r="F29" s="386" t="s">
        <v>20</v>
      </c>
      <c r="G29" s="935"/>
      <c r="H29" s="936"/>
      <c r="I29" s="936"/>
      <c r="J29" s="936"/>
      <c r="K29" s="936"/>
      <c r="L29" s="937"/>
      <c r="M29" s="212"/>
    </row>
    <row r="30" spans="2:56" ht="22.5" customHeight="1">
      <c r="B30" s="55" t="s">
        <v>39</v>
      </c>
      <c r="C30" s="920" t="s">
        <v>35</v>
      </c>
      <c r="D30" s="921"/>
      <c r="E30" s="211">
        <f>'C-2経費内訳表（１年目）'!S48</f>
        <v>0</v>
      </c>
      <c r="F30" s="386" t="s">
        <v>20</v>
      </c>
      <c r="G30" s="935"/>
      <c r="H30" s="936"/>
      <c r="I30" s="936"/>
      <c r="J30" s="936"/>
      <c r="K30" s="936"/>
      <c r="L30" s="937"/>
      <c r="M30" s="212"/>
    </row>
    <row r="31" spans="2:56" ht="22.5" customHeight="1">
      <c r="B31" s="57" t="s">
        <v>40</v>
      </c>
      <c r="C31" s="920" t="s">
        <v>35</v>
      </c>
      <c r="D31" s="921"/>
      <c r="E31" s="211">
        <f>'C-2経費内訳表（１年目）'!T48</f>
        <v>0</v>
      </c>
      <c r="F31" s="386" t="s">
        <v>20</v>
      </c>
      <c r="G31" s="935"/>
      <c r="H31" s="936"/>
      <c r="I31" s="936"/>
      <c r="J31" s="936"/>
      <c r="K31" s="936"/>
      <c r="L31" s="937"/>
      <c r="M31" s="212"/>
    </row>
    <row r="32" spans="2:56" ht="22.5" customHeight="1">
      <c r="B32" s="978" t="s">
        <v>41</v>
      </c>
      <c r="C32" s="979"/>
      <c r="D32" s="980"/>
      <c r="E32" s="225">
        <f>SUM(E28:E31)</f>
        <v>0</v>
      </c>
      <c r="F32" s="251" t="s">
        <v>20</v>
      </c>
      <c r="G32" s="935"/>
      <c r="H32" s="936"/>
      <c r="I32" s="936"/>
      <c r="J32" s="936"/>
      <c r="K32" s="936"/>
      <c r="L32" s="937"/>
      <c r="M32" s="212"/>
    </row>
    <row r="33" spans="2:21" ht="22.5" customHeight="1" thickBot="1">
      <c r="B33" s="941" t="s">
        <v>42</v>
      </c>
      <c r="C33" s="942"/>
      <c r="D33" s="943"/>
      <c r="E33" s="211">
        <f>'C-2経費内訳表（１年目）'!U49</f>
        <v>0</v>
      </c>
      <c r="F33" s="386" t="s">
        <v>20</v>
      </c>
      <c r="G33" s="938"/>
      <c r="H33" s="939"/>
      <c r="I33" s="939"/>
      <c r="J33" s="939"/>
      <c r="K33" s="939"/>
      <c r="L33" s="940"/>
      <c r="M33" s="212"/>
    </row>
    <row r="34" spans="2:21" ht="22.5" customHeight="1" thickTop="1" thickBot="1">
      <c r="B34" s="975" t="s">
        <v>43</v>
      </c>
      <c r="C34" s="976"/>
      <c r="D34" s="977"/>
      <c r="E34" s="249">
        <f>E32+E33</f>
        <v>0</v>
      </c>
      <c r="F34" s="388" t="s">
        <v>20</v>
      </c>
      <c r="G34" s="972" t="str">
        <f>IF(K1="【完了実績報告用】",""," " &amp; K7)</f>
        <v xml:space="preserve"> (4) 補助対象経費</v>
      </c>
      <c r="H34" s="973"/>
      <c r="I34" s="973"/>
      <c r="J34" s="973"/>
      <c r="K34" s="973"/>
      <c r="L34" s="974"/>
      <c r="M34" s="215"/>
      <c r="N34" s="216"/>
      <c r="O34" s="217"/>
      <c r="P34" s="217"/>
      <c r="Q34" s="217"/>
      <c r="R34" s="217"/>
      <c r="S34" s="217"/>
      <c r="T34" s="217"/>
      <c r="U34" s="217"/>
    </row>
    <row r="35" spans="2:21" ht="22.5" hidden="1" customHeight="1" thickBot="1">
      <c r="B35" s="917" t="s">
        <v>115</v>
      </c>
      <c r="C35" s="918"/>
      <c r="D35" s="919"/>
      <c r="E35" s="232">
        <v>0</v>
      </c>
      <c r="F35" s="233" t="s">
        <v>20</v>
      </c>
      <c r="G35" s="969" t="s">
        <v>116</v>
      </c>
      <c r="H35" s="970"/>
      <c r="I35" s="970"/>
      <c r="J35" s="970"/>
      <c r="K35" s="970"/>
      <c r="L35" s="971"/>
      <c r="M35" s="212"/>
    </row>
    <row r="36" spans="2:21" ht="22.5" hidden="1" customHeight="1" thickTop="1" thickBot="1">
      <c r="B36" s="963" t="s">
        <v>117</v>
      </c>
      <c r="C36" s="964"/>
      <c r="D36" s="965"/>
      <c r="E36" s="213">
        <f>E34-E35</f>
        <v>0</v>
      </c>
      <c r="F36" s="214" t="s">
        <v>20</v>
      </c>
      <c r="G36" s="966" t="str">
        <f>" " &amp; K7</f>
        <v xml:space="preserve"> (4) 補助対象経費</v>
      </c>
      <c r="H36" s="967"/>
      <c r="I36" s="967"/>
      <c r="J36" s="967"/>
      <c r="K36" s="967"/>
      <c r="L36" s="968"/>
      <c r="M36" s="218"/>
      <c r="N36" s="216"/>
      <c r="O36" s="217" t="str">
        <f>IF(N36="×","「経費内訳表」の合計と合っていません。","")</f>
        <v/>
      </c>
      <c r="P36" s="217"/>
      <c r="Q36" s="217"/>
      <c r="R36" s="217"/>
      <c r="S36" s="217"/>
      <c r="T36" s="217"/>
      <c r="U36" s="217"/>
    </row>
    <row r="37" spans="2:21">
      <c r="B37" s="219"/>
    </row>
    <row r="38" spans="2:21" ht="14.25">
      <c r="B38" s="220" t="s">
        <v>44</v>
      </c>
    </row>
    <row r="39" spans="2:21" ht="14.25">
      <c r="B39" s="220"/>
    </row>
  </sheetData>
  <sheetProtection algorithmName="SHA-512" hashValue="MFmh4fVZihB2mw4mq2owpbb+1MaSbsU2ykHyXBELHWWunq3ec7w1XAxM4CGg3M/QEG2DqqWK46ym1JBugwaqPQ==" saltValue="O3j3mcLKdZeVCrx0I7x7kg==" spinCount="100000" sheet="1" objects="1" scenarios="1"/>
  <mergeCells count="58">
    <mergeCell ref="CC7:CD7"/>
    <mergeCell ref="CC9:CD9"/>
    <mergeCell ref="CC11:CD11"/>
    <mergeCell ref="AC7:AD7"/>
    <mergeCell ref="AC9:AD9"/>
    <mergeCell ref="AC11:AD11"/>
    <mergeCell ref="BC7:BD7"/>
    <mergeCell ref="BC9:BD9"/>
    <mergeCell ref="BC11:BD11"/>
    <mergeCell ref="K9:L9"/>
    <mergeCell ref="G10:I10"/>
    <mergeCell ref="B36:D36"/>
    <mergeCell ref="G36:L36"/>
    <mergeCell ref="G35:L35"/>
    <mergeCell ref="C20:D20"/>
    <mergeCell ref="C27:D27"/>
    <mergeCell ref="G34:L34"/>
    <mergeCell ref="C23:D23"/>
    <mergeCell ref="C25:D25"/>
    <mergeCell ref="C22:D22"/>
    <mergeCell ref="C24:D24"/>
    <mergeCell ref="B34:D34"/>
    <mergeCell ref="C31:D31"/>
    <mergeCell ref="B32:D32"/>
    <mergeCell ref="C26:D26"/>
    <mergeCell ref="B7:B12"/>
    <mergeCell ref="G8:I8"/>
    <mergeCell ref="C9:D9"/>
    <mergeCell ref="E9:F9"/>
    <mergeCell ref="G9:J9"/>
    <mergeCell ref="B35:D35"/>
    <mergeCell ref="C21:D21"/>
    <mergeCell ref="B17:L17"/>
    <mergeCell ref="C18:D18"/>
    <mergeCell ref="E18:F18"/>
    <mergeCell ref="G18:L18"/>
    <mergeCell ref="C19:D19"/>
    <mergeCell ref="C30:D30"/>
    <mergeCell ref="G19:L33"/>
    <mergeCell ref="B33:D33"/>
    <mergeCell ref="C29:D29"/>
    <mergeCell ref="B28:D28"/>
    <mergeCell ref="H14:J14"/>
    <mergeCell ref="K14:L14"/>
    <mergeCell ref="H15:J15"/>
    <mergeCell ref="K15:L15"/>
    <mergeCell ref="K1:L1"/>
    <mergeCell ref="B2:L2"/>
    <mergeCell ref="C7:D7"/>
    <mergeCell ref="E7:F7"/>
    <mergeCell ref="G7:J7"/>
    <mergeCell ref="K7:L7"/>
    <mergeCell ref="B3:L3"/>
    <mergeCell ref="C4:L4"/>
    <mergeCell ref="C11:D11"/>
    <mergeCell ref="E11:F11"/>
    <mergeCell ref="G11:J12"/>
    <mergeCell ref="K11:L12"/>
  </mergeCells>
  <phoneticPr fontId="20"/>
  <conditionalFormatting sqref="C12 CC12 CE13:CE16 BC12 BE13:BE16 AC12 AE13:AE16">
    <cfRule type="cellIs" dxfId="28" priority="29" operator="equal">
      <formula>""</formula>
    </cfRule>
  </conditionalFormatting>
  <conditionalFormatting sqref="C10">
    <cfRule type="expression" dxfId="27" priority="27">
      <formula>$C$10=""</formula>
    </cfRule>
  </conditionalFormatting>
  <conditionalFormatting sqref="AC10">
    <cfRule type="expression" dxfId="26" priority="10">
      <formula>$C$10=""</formula>
    </cfRule>
  </conditionalFormatting>
  <conditionalFormatting sqref="CC10">
    <cfRule type="expression" dxfId="25" priority="14">
      <formula>$BC$10=""</formula>
    </cfRule>
    <cfRule type="expression" dxfId="24" priority="15">
      <formula>$C$10=""</formula>
    </cfRule>
  </conditionalFormatting>
  <conditionalFormatting sqref="BC10">
    <cfRule type="expression" dxfId="23" priority="12">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9" tint="0.59999389629810485"/>
    <pageSetUpPr fitToPage="1"/>
  </sheetPr>
  <dimension ref="A1:AJ53"/>
  <sheetViews>
    <sheetView workbookViewId="0"/>
  </sheetViews>
  <sheetFormatPr defaultRowHeight="18.75"/>
  <cols>
    <col min="1" max="1" width="4.125" style="61" customWidth="1"/>
    <col min="2" max="2" width="6.75" style="62" customWidth="1"/>
    <col min="3" max="3" width="22.5" style="61" customWidth="1"/>
    <col min="4" max="4" width="11.125" style="61" customWidth="1"/>
    <col min="5" max="5" width="4.75" style="156" customWidth="1"/>
    <col min="6" max="6" width="8.5" style="61" customWidth="1"/>
    <col min="7" max="7" width="9.375" style="125" customWidth="1"/>
    <col min="8" max="8" width="9.125" style="247" customWidth="1"/>
    <col min="9" max="20" width="8.5" style="84" customWidth="1"/>
    <col min="21" max="22" width="9.375" style="84" customWidth="1"/>
    <col min="23" max="23" width="10" style="126" customWidth="1"/>
    <col min="24" max="25" width="10.375" style="65" customWidth="1"/>
    <col min="26" max="26" width="10.5" style="61" customWidth="1"/>
    <col min="27" max="27" width="10.75" style="61" customWidth="1"/>
    <col min="28" max="28" width="9" style="61"/>
    <col min="29" max="36" width="9" style="355"/>
    <col min="37" max="16384" width="9" style="61"/>
  </cols>
  <sheetData>
    <row r="1" spans="1:36" s="62" customFormat="1" ht="11.25" customHeight="1">
      <c r="A1" s="61"/>
      <c r="E1" s="156"/>
      <c r="G1" s="63"/>
      <c r="H1" s="235"/>
      <c r="I1" s="64"/>
      <c r="J1" s="64"/>
      <c r="K1" s="64"/>
      <c r="L1" s="64"/>
      <c r="M1" s="64"/>
      <c r="N1" s="64"/>
      <c r="O1" s="64"/>
      <c r="P1" s="64"/>
      <c r="Q1" s="64"/>
      <c r="R1" s="64"/>
      <c r="S1" s="64"/>
      <c r="T1" s="64"/>
      <c r="U1" s="64"/>
      <c r="V1" s="64"/>
      <c r="W1" s="63"/>
      <c r="X1" s="65"/>
      <c r="Y1" s="65"/>
      <c r="AC1" s="376"/>
      <c r="AD1" s="376"/>
      <c r="AE1" s="376"/>
      <c r="AF1" s="376"/>
      <c r="AG1" s="376"/>
      <c r="AH1" s="376"/>
      <c r="AI1" s="376"/>
      <c r="AJ1" s="376"/>
    </row>
    <row r="2" spans="1:36" s="62" customFormat="1" ht="30">
      <c r="A2" s="61"/>
      <c r="B2" s="66" t="str">
        <f>"C-2経費内訳表（" &amp; 'C-1経費内訳（１年目）'!P1 &amp; "）"</f>
        <v>C-2経費内訳表（１年目）</v>
      </c>
      <c r="E2" s="156"/>
      <c r="G2" s="63"/>
      <c r="H2" s="235"/>
      <c r="I2" s="64"/>
      <c r="J2" s="64"/>
      <c r="K2" s="67"/>
      <c r="L2" s="68"/>
      <c r="M2" s="68"/>
      <c r="N2" s="68"/>
      <c r="O2" s="69" t="s">
        <v>45</v>
      </c>
      <c r="P2" s="1003" t="str">
        <f>IF('C-1経費内訳（１年目）'!C4="","",'C-1経費内訳（１年目）'!C4)</f>
        <v/>
      </c>
      <c r="Q2" s="1003"/>
      <c r="R2" s="1003"/>
      <c r="S2" s="1003"/>
      <c r="T2" s="1003"/>
      <c r="U2" s="1003"/>
      <c r="V2" s="1003"/>
      <c r="W2" s="1003"/>
      <c r="X2" s="65"/>
      <c r="Y2" s="65"/>
      <c r="AC2" s="376"/>
      <c r="AD2" s="376"/>
      <c r="AE2" s="376"/>
      <c r="AF2" s="376"/>
      <c r="AG2" s="376"/>
      <c r="AH2" s="376"/>
      <c r="AI2" s="376"/>
      <c r="AJ2" s="376"/>
    </row>
    <row r="3" spans="1:36" s="62" customFormat="1" ht="17.25" customHeight="1" thickBot="1">
      <c r="A3" s="61"/>
      <c r="B3" s="70"/>
      <c r="E3" s="156"/>
      <c r="G3" s="63"/>
      <c r="H3" s="235"/>
      <c r="I3" s="64"/>
      <c r="J3" s="64"/>
      <c r="K3" s="402"/>
      <c r="L3" s="402"/>
      <c r="M3" s="402"/>
      <c r="N3" s="402"/>
      <c r="O3" s="402"/>
      <c r="P3" s="1025" t="str">
        <f>IF(COUNTIF(X8:Y47,"×")&gt;0,"【警告】合計額が一致しません。確認ください。",IF(INT(W48)&lt;&gt;W48,"【警告】セルに小数点が含まれています。整数に直してください。",""))</f>
        <v/>
      </c>
      <c r="Q3" s="1025"/>
      <c r="R3" s="1025"/>
      <c r="S3" s="1025"/>
      <c r="T3" s="1025"/>
      <c r="U3" s="1025"/>
      <c r="V3" s="1025"/>
      <c r="W3" s="1025"/>
      <c r="X3" s="71"/>
      <c r="Y3" s="71"/>
      <c r="Z3" s="71"/>
      <c r="AA3" s="71"/>
      <c r="AC3" s="376"/>
      <c r="AD3" s="376"/>
      <c r="AE3" s="376"/>
      <c r="AF3" s="376"/>
      <c r="AG3" s="376"/>
      <c r="AH3" s="376"/>
      <c r="AI3" s="376"/>
      <c r="AJ3" s="376"/>
    </row>
    <row r="4" spans="1:36" s="72" customFormat="1" ht="24.75" customHeight="1">
      <c r="B4" s="1004" t="s">
        <v>46</v>
      </c>
      <c r="C4" s="1005"/>
      <c r="D4" s="1005"/>
      <c r="E4" s="1005"/>
      <c r="F4" s="1005"/>
      <c r="G4" s="1005"/>
      <c r="H4" s="1006"/>
      <c r="I4" s="1007" t="s">
        <v>181</v>
      </c>
      <c r="J4" s="1008"/>
      <c r="K4" s="1008"/>
      <c r="L4" s="1008"/>
      <c r="M4" s="1008"/>
      <c r="N4" s="1008"/>
      <c r="O4" s="1008"/>
      <c r="P4" s="1008"/>
      <c r="Q4" s="1008"/>
      <c r="R4" s="1008"/>
      <c r="S4" s="1008"/>
      <c r="T4" s="1008"/>
      <c r="U4" s="1009"/>
      <c r="V4" s="1010" t="s">
        <v>182</v>
      </c>
      <c r="W4" s="1013" t="s">
        <v>183</v>
      </c>
      <c r="X4" s="1039" t="s">
        <v>50</v>
      </c>
      <c r="Y4" s="989" t="s">
        <v>51</v>
      </c>
      <c r="Z4" s="992" t="s">
        <v>52</v>
      </c>
      <c r="AA4" s="992" t="s">
        <v>53</v>
      </c>
      <c r="AC4" s="377"/>
      <c r="AD4" s="377"/>
      <c r="AE4" s="377"/>
      <c r="AF4" s="377"/>
      <c r="AG4" s="377"/>
      <c r="AH4" s="377"/>
      <c r="AI4" s="377"/>
      <c r="AJ4" s="377"/>
    </row>
    <row r="5" spans="1:36" s="72" customFormat="1" ht="26.25" customHeight="1">
      <c r="B5" s="1028" t="s">
        <v>54</v>
      </c>
      <c r="C5" s="1031" t="s">
        <v>55</v>
      </c>
      <c r="D5" s="1034" t="s">
        <v>56</v>
      </c>
      <c r="E5" s="1035"/>
      <c r="F5" s="1035"/>
      <c r="G5" s="1035"/>
      <c r="H5" s="1036"/>
      <c r="I5" s="1022" t="s">
        <v>57</v>
      </c>
      <c r="J5" s="1023"/>
      <c r="K5" s="1023"/>
      <c r="L5" s="1023"/>
      <c r="M5" s="1023"/>
      <c r="N5" s="1023"/>
      <c r="O5" s="1023"/>
      <c r="P5" s="1023"/>
      <c r="Q5" s="1024"/>
      <c r="R5" s="73" t="s">
        <v>58</v>
      </c>
      <c r="S5" s="73" t="s">
        <v>59</v>
      </c>
      <c r="T5" s="73" t="s">
        <v>60</v>
      </c>
      <c r="U5" s="1026" t="s">
        <v>61</v>
      </c>
      <c r="V5" s="1011"/>
      <c r="W5" s="1014"/>
      <c r="X5" s="1040"/>
      <c r="Y5" s="990"/>
      <c r="Z5" s="993"/>
      <c r="AA5" s="993"/>
      <c r="AC5" s="377"/>
      <c r="AD5" s="377"/>
      <c r="AE5" s="377"/>
      <c r="AF5" s="377"/>
      <c r="AG5" s="377"/>
      <c r="AH5" s="377"/>
      <c r="AI5" s="377"/>
      <c r="AJ5" s="377"/>
    </row>
    <row r="6" spans="1:36" s="74" customFormat="1" ht="55.5" customHeight="1">
      <c r="B6" s="1029"/>
      <c r="C6" s="1032"/>
      <c r="D6" s="1031" t="s">
        <v>62</v>
      </c>
      <c r="E6" s="1016" t="s">
        <v>63</v>
      </c>
      <c r="F6" s="1016" t="s">
        <v>64</v>
      </c>
      <c r="G6" s="1018" t="s">
        <v>65</v>
      </c>
      <c r="H6" s="1020" t="s">
        <v>66</v>
      </c>
      <c r="I6" s="1022" t="s">
        <v>67</v>
      </c>
      <c r="J6" s="1023"/>
      <c r="K6" s="1023"/>
      <c r="L6" s="1023"/>
      <c r="M6" s="1023"/>
      <c r="N6" s="1024"/>
      <c r="O6" s="1026" t="s">
        <v>68</v>
      </c>
      <c r="P6" s="1026" t="s">
        <v>69</v>
      </c>
      <c r="Q6" s="1026" t="s">
        <v>70</v>
      </c>
      <c r="R6" s="1042" t="s">
        <v>58</v>
      </c>
      <c r="S6" s="1042" t="s">
        <v>59</v>
      </c>
      <c r="T6" s="1042" t="s">
        <v>60</v>
      </c>
      <c r="U6" s="1037"/>
      <c r="V6" s="1011"/>
      <c r="W6" s="1014"/>
      <c r="X6" s="1040"/>
      <c r="Y6" s="990"/>
      <c r="Z6" s="993"/>
      <c r="AA6" s="993"/>
      <c r="AC6" s="378"/>
      <c r="AD6" s="378"/>
      <c r="AE6" s="378"/>
      <c r="AF6" s="378"/>
      <c r="AG6" s="378"/>
      <c r="AH6" s="378"/>
      <c r="AI6" s="378"/>
      <c r="AJ6" s="378"/>
    </row>
    <row r="7" spans="1:36" s="74" customFormat="1" ht="38.25" thickBot="1">
      <c r="B7" s="1030"/>
      <c r="C7" s="1033"/>
      <c r="D7" s="1033"/>
      <c r="E7" s="1038"/>
      <c r="F7" s="1017"/>
      <c r="G7" s="1019"/>
      <c r="H7" s="1021"/>
      <c r="I7" s="415" t="s">
        <v>71</v>
      </c>
      <c r="J7" s="415" t="s">
        <v>72</v>
      </c>
      <c r="K7" s="416" t="s">
        <v>73</v>
      </c>
      <c r="L7" s="416" t="s">
        <v>74</v>
      </c>
      <c r="M7" s="416" t="s">
        <v>75</v>
      </c>
      <c r="N7" s="416" t="s">
        <v>76</v>
      </c>
      <c r="O7" s="1027"/>
      <c r="P7" s="1027"/>
      <c r="Q7" s="1027"/>
      <c r="R7" s="1043"/>
      <c r="S7" s="1043"/>
      <c r="T7" s="1043"/>
      <c r="U7" s="1027"/>
      <c r="V7" s="1012"/>
      <c r="W7" s="1015"/>
      <c r="X7" s="1041"/>
      <c r="Y7" s="991"/>
      <c r="Z7" s="994"/>
      <c r="AA7" s="994"/>
      <c r="AC7" s="378"/>
      <c r="AD7" s="378"/>
      <c r="AE7" s="378"/>
      <c r="AF7" s="378"/>
      <c r="AG7" s="378"/>
      <c r="AH7" s="378"/>
      <c r="AI7" s="378"/>
      <c r="AJ7" s="378"/>
    </row>
    <row r="8" spans="1:36" ht="20.100000000000001" customHeight="1">
      <c r="B8" s="998" t="s">
        <v>250</v>
      </c>
      <c r="C8" s="999"/>
      <c r="D8" s="999"/>
      <c r="E8" s="999"/>
      <c r="F8" s="999"/>
      <c r="G8" s="413"/>
      <c r="H8" s="414"/>
      <c r="I8" s="111"/>
      <c r="J8" s="111"/>
      <c r="K8" s="111"/>
      <c r="L8" s="110"/>
      <c r="M8" s="110"/>
      <c r="N8" s="110"/>
      <c r="O8" s="111"/>
      <c r="P8" s="111"/>
      <c r="Q8" s="111"/>
      <c r="R8" s="111"/>
      <c r="S8" s="111"/>
      <c r="T8" s="111"/>
      <c r="U8" s="111">
        <f t="shared" ref="U8:U19" si="0">SUM(I8:T8)</f>
        <v>0</v>
      </c>
      <c r="V8" s="111">
        <v>0</v>
      </c>
      <c r="W8" s="399">
        <f>SUM(U8,V8)</f>
        <v>0</v>
      </c>
      <c r="X8" s="231" t="s">
        <v>77</v>
      </c>
      <c r="Y8" s="78" t="s">
        <v>77</v>
      </c>
      <c r="Z8" s="78" t="s">
        <v>77</v>
      </c>
      <c r="AA8" s="78" t="s">
        <v>77</v>
      </c>
    </row>
    <row r="9" spans="1:36" ht="20.100000000000001" customHeight="1">
      <c r="B9" s="392">
        <v>1</v>
      </c>
      <c r="C9" s="79"/>
      <c r="D9" s="80"/>
      <c r="E9" s="157"/>
      <c r="F9" s="81"/>
      <c r="G9" s="75" t="str">
        <f t="shared" ref="G9:G19" si="1">IF(OR(E9="",F9=""),"",E9*F9)</f>
        <v/>
      </c>
      <c r="H9" s="236"/>
      <c r="I9" s="76"/>
      <c r="J9" s="76"/>
      <c r="K9" s="76"/>
      <c r="L9" s="77"/>
      <c r="M9" s="77"/>
      <c r="N9" s="77"/>
      <c r="O9" s="76"/>
      <c r="P9" s="76"/>
      <c r="Q9" s="76"/>
      <c r="R9" s="76"/>
      <c r="S9" s="76"/>
      <c r="T9" s="76"/>
      <c r="U9" s="76">
        <f t="shared" si="0"/>
        <v>0</v>
      </c>
      <c r="V9" s="76">
        <v>0</v>
      </c>
      <c r="W9" s="391">
        <f t="shared" ref="W9:W17" si="2">SUM(U9,V9)</f>
        <v>0</v>
      </c>
      <c r="X9" s="82" t="str">
        <f>IF(G9="","",IF(E9*F9=G9,"○","×"))</f>
        <v/>
      </c>
      <c r="Y9" s="83" t="str">
        <f>IF(AND(G9="",W9=0),"",IF(G9=W9,"○","×"))</f>
        <v/>
      </c>
      <c r="Z9" s="83" t="str">
        <f t="shared" ref="Z9:AA18" si="3">IF($G9="","",IF(INT(E9)=E9,"ー","あり"))</f>
        <v/>
      </c>
      <c r="AA9" s="83" t="str">
        <f t="shared" si="3"/>
        <v/>
      </c>
    </row>
    <row r="10" spans="1:36" ht="20.100000000000001" customHeight="1">
      <c r="B10" s="392">
        <v>2</v>
      </c>
      <c r="C10" s="79"/>
      <c r="D10" s="80"/>
      <c r="E10" s="157"/>
      <c r="F10" s="81"/>
      <c r="G10" s="75" t="str">
        <f t="shared" si="1"/>
        <v/>
      </c>
      <c r="H10" s="236"/>
      <c r="I10" s="76"/>
      <c r="J10" s="76"/>
      <c r="K10" s="76"/>
      <c r="L10" s="77"/>
      <c r="M10" s="77"/>
      <c r="N10" s="77"/>
      <c r="O10" s="76"/>
      <c r="P10" s="76"/>
      <c r="Q10" s="76"/>
      <c r="R10" s="76"/>
      <c r="S10" s="76"/>
      <c r="T10" s="76"/>
      <c r="U10" s="76">
        <f t="shared" si="0"/>
        <v>0</v>
      </c>
      <c r="V10" s="76">
        <v>0</v>
      </c>
      <c r="W10" s="391">
        <f t="shared" si="2"/>
        <v>0</v>
      </c>
      <c r="X10" s="82" t="str">
        <f t="shared" ref="X10:X19" si="4">IF(G10="","",IF(E10*F10=G10,"○","×"))</f>
        <v/>
      </c>
      <c r="Y10" s="83" t="str">
        <f t="shared" ref="Y10:Y19" si="5">IF(AND(G10="",W10=0),"",IF(G10=W10,"○","×"))</f>
        <v/>
      </c>
      <c r="Z10" s="83" t="str">
        <f t="shared" si="3"/>
        <v/>
      </c>
      <c r="AA10" s="83" t="str">
        <f t="shared" si="3"/>
        <v/>
      </c>
    </row>
    <row r="11" spans="1:36" ht="20.100000000000001" customHeight="1">
      <c r="B11" s="392">
        <v>3</v>
      </c>
      <c r="C11" s="79"/>
      <c r="D11" s="80"/>
      <c r="E11" s="157"/>
      <c r="F11" s="81"/>
      <c r="G11" s="75" t="str">
        <f t="shared" si="1"/>
        <v/>
      </c>
      <c r="H11" s="236"/>
      <c r="I11" s="76"/>
      <c r="J11" s="76"/>
      <c r="K11" s="76"/>
      <c r="L11" s="77"/>
      <c r="M11" s="77"/>
      <c r="N11" s="77"/>
      <c r="O11" s="76"/>
      <c r="P11" s="76"/>
      <c r="Q11" s="76"/>
      <c r="R11" s="76"/>
      <c r="S11" s="76"/>
      <c r="T11" s="76"/>
      <c r="U11" s="76">
        <f t="shared" si="0"/>
        <v>0</v>
      </c>
      <c r="V11" s="76">
        <v>0</v>
      </c>
      <c r="W11" s="391">
        <f t="shared" si="2"/>
        <v>0</v>
      </c>
      <c r="X11" s="82" t="str">
        <f t="shared" si="4"/>
        <v/>
      </c>
      <c r="Y11" s="83" t="str">
        <f t="shared" si="5"/>
        <v/>
      </c>
      <c r="Z11" s="83" t="str">
        <f t="shared" si="3"/>
        <v/>
      </c>
      <c r="AA11" s="83" t="str">
        <f t="shared" si="3"/>
        <v/>
      </c>
    </row>
    <row r="12" spans="1:36" ht="20.100000000000001" customHeight="1">
      <c r="B12" s="392">
        <v>4</v>
      </c>
      <c r="C12" s="79"/>
      <c r="D12" s="80"/>
      <c r="E12" s="157"/>
      <c r="F12" s="81"/>
      <c r="G12" s="75" t="str">
        <f t="shared" si="1"/>
        <v/>
      </c>
      <c r="H12" s="236"/>
      <c r="I12" s="76"/>
      <c r="J12" s="393"/>
      <c r="K12" s="76"/>
      <c r="L12" s="77"/>
      <c r="M12" s="77"/>
      <c r="N12" s="77"/>
      <c r="O12" s="76"/>
      <c r="P12" s="76"/>
      <c r="Q12" s="76"/>
      <c r="R12" s="76"/>
      <c r="S12" s="76"/>
      <c r="T12" s="76"/>
      <c r="U12" s="76">
        <f t="shared" si="0"/>
        <v>0</v>
      </c>
      <c r="V12" s="76">
        <v>0</v>
      </c>
      <c r="W12" s="391">
        <f t="shared" si="2"/>
        <v>0</v>
      </c>
      <c r="X12" s="82" t="str">
        <f t="shared" si="4"/>
        <v/>
      </c>
      <c r="Y12" s="83" t="str">
        <f t="shared" si="5"/>
        <v/>
      </c>
      <c r="Z12" s="83" t="str">
        <f t="shared" si="3"/>
        <v/>
      </c>
      <c r="AA12" s="83" t="str">
        <f t="shared" si="3"/>
        <v/>
      </c>
    </row>
    <row r="13" spans="1:36" ht="20.100000000000001" customHeight="1">
      <c r="B13" s="392">
        <v>5</v>
      </c>
      <c r="C13" s="79"/>
      <c r="D13" s="80"/>
      <c r="E13" s="157"/>
      <c r="F13" s="81"/>
      <c r="G13" s="75" t="str">
        <f t="shared" si="1"/>
        <v/>
      </c>
      <c r="H13" s="236"/>
      <c r="I13" s="76"/>
      <c r="J13" s="76"/>
      <c r="K13" s="76"/>
      <c r="L13" s="77"/>
      <c r="M13" s="77"/>
      <c r="N13" s="77"/>
      <c r="O13" s="76"/>
      <c r="P13" s="76"/>
      <c r="Q13" s="76"/>
      <c r="R13" s="76"/>
      <c r="S13" s="76"/>
      <c r="T13" s="76"/>
      <c r="U13" s="76">
        <f t="shared" si="0"/>
        <v>0</v>
      </c>
      <c r="V13" s="76">
        <v>0</v>
      </c>
      <c r="W13" s="391">
        <f t="shared" si="2"/>
        <v>0</v>
      </c>
      <c r="X13" s="82" t="str">
        <f t="shared" si="4"/>
        <v/>
      </c>
      <c r="Y13" s="83" t="str">
        <f t="shared" si="5"/>
        <v/>
      </c>
      <c r="Z13" s="83" t="str">
        <f t="shared" si="3"/>
        <v/>
      </c>
      <c r="AA13" s="83" t="str">
        <f t="shared" si="3"/>
        <v/>
      </c>
    </row>
    <row r="14" spans="1:36" ht="20.100000000000001" customHeight="1">
      <c r="B14" s="392">
        <v>6</v>
      </c>
      <c r="C14" s="79"/>
      <c r="D14" s="80"/>
      <c r="E14" s="157"/>
      <c r="F14" s="81"/>
      <c r="G14" s="75" t="str">
        <f t="shared" si="1"/>
        <v/>
      </c>
      <c r="H14" s="236"/>
      <c r="I14" s="76"/>
      <c r="J14" s="76"/>
      <c r="K14" s="76"/>
      <c r="L14" s="77"/>
      <c r="M14" s="77"/>
      <c r="N14" s="77"/>
      <c r="O14" s="76"/>
      <c r="P14" s="76"/>
      <c r="Q14" s="76"/>
      <c r="R14" s="76"/>
      <c r="S14" s="76"/>
      <c r="T14" s="76"/>
      <c r="U14" s="76">
        <f t="shared" si="0"/>
        <v>0</v>
      </c>
      <c r="V14" s="76">
        <v>0</v>
      </c>
      <c r="W14" s="391">
        <f t="shared" si="2"/>
        <v>0</v>
      </c>
      <c r="X14" s="82" t="str">
        <f t="shared" si="4"/>
        <v/>
      </c>
      <c r="Y14" s="83" t="str">
        <f t="shared" si="5"/>
        <v/>
      </c>
      <c r="Z14" s="83" t="str">
        <f t="shared" si="3"/>
        <v/>
      </c>
      <c r="AA14" s="83" t="str">
        <f t="shared" si="3"/>
        <v/>
      </c>
    </row>
    <row r="15" spans="1:36" ht="20.100000000000001" customHeight="1">
      <c r="B15" s="392">
        <v>7</v>
      </c>
      <c r="C15" s="79"/>
      <c r="D15" s="80"/>
      <c r="E15" s="157"/>
      <c r="F15" s="81"/>
      <c r="G15" s="75" t="str">
        <f t="shared" si="1"/>
        <v/>
      </c>
      <c r="H15" s="236"/>
      <c r="I15" s="76"/>
      <c r="J15" s="76"/>
      <c r="K15" s="76"/>
      <c r="L15" s="77"/>
      <c r="M15" s="77"/>
      <c r="N15" s="77"/>
      <c r="O15" s="76"/>
      <c r="P15" s="76"/>
      <c r="Q15" s="76"/>
      <c r="R15" s="76"/>
      <c r="S15" s="76"/>
      <c r="T15" s="76"/>
      <c r="U15" s="76">
        <f t="shared" si="0"/>
        <v>0</v>
      </c>
      <c r="V15" s="76">
        <v>0</v>
      </c>
      <c r="W15" s="391">
        <f t="shared" si="2"/>
        <v>0</v>
      </c>
      <c r="X15" s="82" t="str">
        <f t="shared" si="4"/>
        <v/>
      </c>
      <c r="Y15" s="83" t="str">
        <f t="shared" si="5"/>
        <v/>
      </c>
      <c r="Z15" s="83" t="str">
        <f t="shared" si="3"/>
        <v/>
      </c>
      <c r="AA15" s="83" t="str">
        <f t="shared" si="3"/>
        <v/>
      </c>
    </row>
    <row r="16" spans="1:36" ht="20.100000000000001" customHeight="1">
      <c r="B16" s="392">
        <v>8</v>
      </c>
      <c r="C16" s="79"/>
      <c r="D16" s="80"/>
      <c r="E16" s="157"/>
      <c r="F16" s="81"/>
      <c r="G16" s="75" t="str">
        <f t="shared" si="1"/>
        <v/>
      </c>
      <c r="H16" s="236"/>
      <c r="I16" s="76"/>
      <c r="J16" s="76"/>
      <c r="K16" s="76"/>
      <c r="L16" s="77"/>
      <c r="M16" s="77"/>
      <c r="N16" s="77"/>
      <c r="O16" s="76"/>
      <c r="P16" s="76"/>
      <c r="Q16" s="76"/>
      <c r="R16" s="76"/>
      <c r="S16" s="76"/>
      <c r="T16" s="76"/>
      <c r="U16" s="76">
        <f t="shared" si="0"/>
        <v>0</v>
      </c>
      <c r="V16" s="76">
        <v>0</v>
      </c>
      <c r="W16" s="391">
        <f t="shared" si="2"/>
        <v>0</v>
      </c>
      <c r="X16" s="82" t="str">
        <f t="shared" si="4"/>
        <v/>
      </c>
      <c r="Y16" s="83" t="str">
        <f t="shared" si="5"/>
        <v/>
      </c>
      <c r="Z16" s="83" t="str">
        <f t="shared" si="3"/>
        <v/>
      </c>
      <c r="AA16" s="83" t="str">
        <f t="shared" si="3"/>
        <v/>
      </c>
    </row>
    <row r="17" spans="2:27" ht="20.100000000000001" customHeight="1">
      <c r="B17" s="392">
        <v>9</v>
      </c>
      <c r="C17" s="79"/>
      <c r="D17" s="80"/>
      <c r="E17" s="157"/>
      <c r="F17" s="81"/>
      <c r="G17" s="75" t="str">
        <f t="shared" si="1"/>
        <v/>
      </c>
      <c r="H17" s="236"/>
      <c r="I17" s="76"/>
      <c r="J17" s="76"/>
      <c r="K17" s="76"/>
      <c r="L17" s="77"/>
      <c r="M17" s="77"/>
      <c r="N17" s="77"/>
      <c r="O17" s="76"/>
      <c r="P17" s="76"/>
      <c r="Q17" s="76"/>
      <c r="R17" s="76"/>
      <c r="S17" s="76"/>
      <c r="T17" s="76"/>
      <c r="U17" s="76">
        <f t="shared" si="0"/>
        <v>0</v>
      </c>
      <c r="V17" s="76">
        <v>0</v>
      </c>
      <c r="W17" s="391">
        <f t="shared" si="2"/>
        <v>0</v>
      </c>
      <c r="X17" s="82" t="str">
        <f t="shared" si="4"/>
        <v/>
      </c>
      <c r="Y17" s="83" t="str">
        <f t="shared" si="5"/>
        <v/>
      </c>
      <c r="Z17" s="83" t="str">
        <f t="shared" si="3"/>
        <v/>
      </c>
      <c r="AA17" s="83" t="str">
        <f t="shared" si="3"/>
        <v/>
      </c>
    </row>
    <row r="18" spans="2:27" ht="20.100000000000001" customHeight="1">
      <c r="B18" s="392">
        <v>10</v>
      </c>
      <c r="C18" s="79"/>
      <c r="D18" s="80"/>
      <c r="E18" s="157"/>
      <c r="F18" s="81"/>
      <c r="G18" s="75" t="str">
        <f t="shared" si="1"/>
        <v/>
      </c>
      <c r="H18" s="236"/>
      <c r="I18" s="76"/>
      <c r="J18" s="76"/>
      <c r="K18" s="76"/>
      <c r="L18" s="77"/>
      <c r="M18" s="77"/>
      <c r="N18" s="77"/>
      <c r="O18" s="76"/>
      <c r="P18" s="76"/>
      <c r="Q18" s="76"/>
      <c r="R18" s="76"/>
      <c r="S18" s="76"/>
      <c r="T18" s="76"/>
      <c r="U18" s="76">
        <f t="shared" si="0"/>
        <v>0</v>
      </c>
      <c r="V18" s="76">
        <v>0</v>
      </c>
      <c r="W18" s="391">
        <f>SUM(U18,V18)</f>
        <v>0</v>
      </c>
      <c r="X18" s="82" t="str">
        <f t="shared" si="4"/>
        <v/>
      </c>
      <c r="Y18" s="83" t="str">
        <f t="shared" si="5"/>
        <v/>
      </c>
      <c r="Z18" s="83" t="str">
        <f t="shared" si="3"/>
        <v/>
      </c>
      <c r="AA18" s="83" t="str">
        <f t="shared" si="3"/>
        <v/>
      </c>
    </row>
    <row r="19" spans="2:27" ht="20.100000000000001" customHeight="1">
      <c r="B19" s="394"/>
      <c r="C19" s="85"/>
      <c r="D19" s="86"/>
      <c r="E19" s="158"/>
      <c r="F19" s="87"/>
      <c r="G19" s="75" t="str">
        <f t="shared" si="1"/>
        <v/>
      </c>
      <c r="H19" s="237"/>
      <c r="I19" s="88"/>
      <c r="J19" s="88"/>
      <c r="K19" s="88"/>
      <c r="L19" s="89"/>
      <c r="M19" s="89"/>
      <c r="N19" s="89"/>
      <c r="O19" s="88"/>
      <c r="P19" s="88"/>
      <c r="Q19" s="88"/>
      <c r="R19" s="88"/>
      <c r="S19" s="88"/>
      <c r="T19" s="88"/>
      <c r="U19" s="76">
        <f t="shared" si="0"/>
        <v>0</v>
      </c>
      <c r="V19" s="76">
        <v>0</v>
      </c>
      <c r="W19" s="391">
        <f>SUM(U19,V19)</f>
        <v>0</v>
      </c>
      <c r="X19" s="82" t="str">
        <f t="shared" si="4"/>
        <v/>
      </c>
      <c r="Y19" s="83" t="str">
        <f t="shared" si="5"/>
        <v/>
      </c>
      <c r="Z19" s="83" t="str">
        <f>IF($G19="","",IF(INT(E19)=E19,"ー","あり"))</f>
        <v/>
      </c>
      <c r="AA19" s="83" t="str">
        <f>IF($G19="","",IF(INT(F19)=F19,"ー","あり"))</f>
        <v/>
      </c>
    </row>
    <row r="20" spans="2:27" ht="20.100000000000001" customHeight="1" thickBot="1">
      <c r="B20" s="395" t="s">
        <v>78</v>
      </c>
      <c r="C20" s="90"/>
      <c r="D20" s="90"/>
      <c r="E20" s="159"/>
      <c r="F20" s="91"/>
      <c r="G20" s="92">
        <f>SUM(G8:G19)</f>
        <v>0</v>
      </c>
      <c r="H20" s="238"/>
      <c r="I20" s="93">
        <f>SUM(I8:I19)</f>
        <v>0</v>
      </c>
      <c r="J20" s="93">
        <f>SUM(J8:J19)</f>
        <v>0</v>
      </c>
      <c r="K20" s="93">
        <f>SUM(K8:K19)</f>
        <v>0</v>
      </c>
      <c r="L20" s="94"/>
      <c r="M20" s="94"/>
      <c r="N20" s="94"/>
      <c r="O20" s="93">
        <f t="shared" ref="O20:W20" si="6">SUM(O8:O19)</f>
        <v>0</v>
      </c>
      <c r="P20" s="93">
        <f t="shared" si="6"/>
        <v>0</v>
      </c>
      <c r="Q20" s="93">
        <f t="shared" si="6"/>
        <v>0</v>
      </c>
      <c r="R20" s="93">
        <f t="shared" si="6"/>
        <v>0</v>
      </c>
      <c r="S20" s="93">
        <f t="shared" si="6"/>
        <v>0</v>
      </c>
      <c r="T20" s="93">
        <f t="shared" si="6"/>
        <v>0</v>
      </c>
      <c r="U20" s="93">
        <f t="shared" si="6"/>
        <v>0</v>
      </c>
      <c r="V20" s="93">
        <f t="shared" si="6"/>
        <v>0</v>
      </c>
      <c r="W20" s="396">
        <f t="shared" si="6"/>
        <v>0</v>
      </c>
      <c r="X20" s="231" t="s">
        <v>77</v>
      </c>
      <c r="Y20" s="83" t="str">
        <f>IF(AND(G20=0,W20=0),"",IF(G20=W20,"○","×"))</f>
        <v/>
      </c>
      <c r="Z20" s="78" t="s">
        <v>77</v>
      </c>
      <c r="AA20" s="78" t="s">
        <v>77</v>
      </c>
    </row>
    <row r="21" spans="2:27" ht="20.100000000000001" customHeight="1">
      <c r="B21" s="983" t="s">
        <v>79</v>
      </c>
      <c r="C21" s="95" t="s">
        <v>80</v>
      </c>
      <c r="D21" s="96"/>
      <c r="E21" s="160"/>
      <c r="F21" s="97"/>
      <c r="G21" s="98"/>
      <c r="H21" s="239"/>
      <c r="I21" s="99"/>
      <c r="J21" s="99"/>
      <c r="K21" s="99"/>
      <c r="L21" s="100" t="str">
        <f>IF(OR(U20=0,G21=""),"",ROUNDDOWN(G21*U20/W20,0))</f>
        <v/>
      </c>
      <c r="M21" s="99"/>
      <c r="N21" s="99"/>
      <c r="O21" s="99"/>
      <c r="P21" s="99"/>
      <c r="Q21" s="99"/>
      <c r="R21" s="99"/>
      <c r="S21" s="99"/>
      <c r="T21" s="99"/>
      <c r="U21" s="100">
        <f>SUM(I21:T21)</f>
        <v>0</v>
      </c>
      <c r="V21" s="100">
        <f>IF(U21="","",G21-U21)</f>
        <v>0</v>
      </c>
      <c r="W21" s="397">
        <f>SUM(U21,V21)</f>
        <v>0</v>
      </c>
      <c r="X21" s="231" t="s">
        <v>77</v>
      </c>
      <c r="Y21" s="83" t="str">
        <f>IF($G21=0,"",IF(G21=W21,"○","×"))</f>
        <v/>
      </c>
      <c r="Z21" s="78" t="s">
        <v>77</v>
      </c>
      <c r="AA21" s="78" t="s">
        <v>77</v>
      </c>
    </row>
    <row r="22" spans="2:27" ht="20.100000000000001" customHeight="1">
      <c r="B22" s="984"/>
      <c r="C22" s="101" t="s">
        <v>82</v>
      </c>
      <c r="D22" s="102"/>
      <c r="E22" s="161"/>
      <c r="F22" s="103"/>
      <c r="G22" s="75"/>
      <c r="H22" s="240"/>
      <c r="I22" s="77"/>
      <c r="J22" s="77"/>
      <c r="K22" s="77"/>
      <c r="L22" s="77"/>
      <c r="M22" s="76" t="str">
        <f>IF(OR(U20=0,G22=""),"",ROUNDDOWN(G22*U20/W20,0))</f>
        <v/>
      </c>
      <c r="N22" s="77"/>
      <c r="O22" s="77"/>
      <c r="P22" s="77"/>
      <c r="Q22" s="77"/>
      <c r="R22" s="77"/>
      <c r="S22" s="77"/>
      <c r="T22" s="77"/>
      <c r="U22" s="76">
        <f>SUM(I22:T22)</f>
        <v>0</v>
      </c>
      <c r="V22" s="76">
        <f>IF(U22="","",G22-U22)</f>
        <v>0</v>
      </c>
      <c r="W22" s="391">
        <f>SUM(U22,V22)</f>
        <v>0</v>
      </c>
      <c r="X22" s="231" t="s">
        <v>77</v>
      </c>
      <c r="Y22" s="83" t="str">
        <f t="shared" ref="Y22:Y26" si="7">IF($G22=0,"",IF(G22=W22,"○","×"))</f>
        <v/>
      </c>
      <c r="Z22" s="78" t="s">
        <v>77</v>
      </c>
      <c r="AA22" s="78" t="s">
        <v>77</v>
      </c>
    </row>
    <row r="23" spans="2:27" ht="20.100000000000001" customHeight="1" thickBot="1">
      <c r="B23" s="985"/>
      <c r="C23" s="104" t="s">
        <v>83</v>
      </c>
      <c r="D23" s="105"/>
      <c r="E23" s="162"/>
      <c r="F23" s="91"/>
      <c r="G23" s="92"/>
      <c r="H23" s="241"/>
      <c r="I23" s="94"/>
      <c r="J23" s="94"/>
      <c r="K23" s="94"/>
      <c r="L23" s="94"/>
      <c r="M23" s="94"/>
      <c r="N23" s="93" t="str">
        <f>IF(OR(U20=0,G23=""),"",ROUNDDOWN(G23*U20/W20,0))</f>
        <v/>
      </c>
      <c r="O23" s="94"/>
      <c r="P23" s="94"/>
      <c r="Q23" s="94"/>
      <c r="R23" s="94"/>
      <c r="S23" s="94"/>
      <c r="T23" s="94"/>
      <c r="U23" s="93">
        <f>SUM(I23:T23)</f>
        <v>0</v>
      </c>
      <c r="V23" s="93">
        <f>IF(U23="","",G23-U23)</f>
        <v>0</v>
      </c>
      <c r="W23" s="396">
        <f>SUM(U23,V23)</f>
        <v>0</v>
      </c>
      <c r="X23" s="231" t="s">
        <v>77</v>
      </c>
      <c r="Y23" s="83" t="str">
        <f t="shared" si="7"/>
        <v/>
      </c>
      <c r="Z23" s="78" t="s">
        <v>77</v>
      </c>
      <c r="AA23" s="78" t="s">
        <v>77</v>
      </c>
    </row>
    <row r="24" spans="2:27" ht="20.100000000000001" customHeight="1">
      <c r="B24" s="398"/>
      <c r="C24" s="106" t="s">
        <v>84</v>
      </c>
      <c r="D24" s="107"/>
      <c r="E24" s="163"/>
      <c r="F24" s="108"/>
      <c r="G24" s="109"/>
      <c r="H24" s="242"/>
      <c r="I24" s="110"/>
      <c r="J24" s="110"/>
      <c r="K24" s="110"/>
      <c r="L24" s="110"/>
      <c r="M24" s="110"/>
      <c r="N24" s="110"/>
      <c r="O24" s="110"/>
      <c r="P24" s="110"/>
      <c r="Q24" s="111" t="str">
        <f>IF(OR(U20=0,G24=""),"",ROUNDDOWN(G24*U20/W20,0))</f>
        <v/>
      </c>
      <c r="R24" s="110"/>
      <c r="S24" s="110"/>
      <c r="T24" s="110"/>
      <c r="U24" s="111">
        <f>SUM(I24:T24)</f>
        <v>0</v>
      </c>
      <c r="V24" s="111">
        <f>IF(U24="","",G24-U24)</f>
        <v>0</v>
      </c>
      <c r="W24" s="399">
        <f>SUM(U24,V24)</f>
        <v>0</v>
      </c>
      <c r="X24" s="231" t="s">
        <v>77</v>
      </c>
      <c r="Y24" s="83" t="str">
        <f t="shared" si="7"/>
        <v/>
      </c>
      <c r="Z24" s="78" t="s">
        <v>77</v>
      </c>
      <c r="AA24" s="78" t="s">
        <v>77</v>
      </c>
    </row>
    <row r="25" spans="2:27" ht="20.100000000000001" customHeight="1">
      <c r="B25" s="400"/>
      <c r="C25" s="112" t="s">
        <v>85</v>
      </c>
      <c r="D25" s="102"/>
      <c r="E25" s="161"/>
      <c r="F25" s="103"/>
      <c r="G25" s="75"/>
      <c r="H25" s="240"/>
      <c r="I25" s="77"/>
      <c r="J25" s="77"/>
      <c r="K25" s="77"/>
      <c r="L25" s="77"/>
      <c r="M25" s="77"/>
      <c r="N25" s="77"/>
      <c r="O25" s="77"/>
      <c r="P25" s="77"/>
      <c r="Q25" s="76" t="str">
        <f>IF(OR(U20=0,G25=""),"",ROUNDDOWN(G25*U20/W20,0))</f>
        <v/>
      </c>
      <c r="R25" s="77"/>
      <c r="S25" s="77"/>
      <c r="T25" s="77"/>
      <c r="U25" s="76">
        <f>SUM(I25:T25)</f>
        <v>0</v>
      </c>
      <c r="V25" s="76">
        <f>IF(U25="","",G25-U25)</f>
        <v>0</v>
      </c>
      <c r="W25" s="391">
        <f>SUM(U25,V25)</f>
        <v>0</v>
      </c>
      <c r="X25" s="231" t="s">
        <v>77</v>
      </c>
      <c r="Y25" s="83" t="str">
        <f t="shared" si="7"/>
        <v/>
      </c>
      <c r="Z25" s="78" t="s">
        <v>77</v>
      </c>
      <c r="AA25" s="78" t="s">
        <v>77</v>
      </c>
    </row>
    <row r="26" spans="2:27" ht="20.100000000000001" customHeight="1" thickBot="1">
      <c r="B26" s="395" t="s">
        <v>78</v>
      </c>
      <c r="C26" s="113"/>
      <c r="D26" s="113"/>
      <c r="E26" s="164"/>
      <c r="F26" s="114"/>
      <c r="G26" s="92">
        <f>SUM(G21:G25)</f>
        <v>0</v>
      </c>
      <c r="H26" s="243"/>
      <c r="I26" s="94"/>
      <c r="J26" s="94"/>
      <c r="K26" s="94"/>
      <c r="L26" s="93">
        <f t="shared" ref="L26:U26" si="8">SUM(L21:L25)</f>
        <v>0</v>
      </c>
      <c r="M26" s="93">
        <f t="shared" si="8"/>
        <v>0</v>
      </c>
      <c r="N26" s="93">
        <f t="shared" si="8"/>
        <v>0</v>
      </c>
      <c r="O26" s="93">
        <f t="shared" si="8"/>
        <v>0</v>
      </c>
      <c r="P26" s="93">
        <f t="shared" si="8"/>
        <v>0</v>
      </c>
      <c r="Q26" s="93">
        <f t="shared" si="8"/>
        <v>0</v>
      </c>
      <c r="R26" s="93">
        <f t="shared" si="8"/>
        <v>0</v>
      </c>
      <c r="S26" s="93">
        <f t="shared" si="8"/>
        <v>0</v>
      </c>
      <c r="T26" s="93">
        <f t="shared" si="8"/>
        <v>0</v>
      </c>
      <c r="U26" s="93">
        <f t="shared" si="8"/>
        <v>0</v>
      </c>
      <c r="V26" s="93">
        <f>SUM(V21:V25)</f>
        <v>0</v>
      </c>
      <c r="W26" s="396">
        <f>SUM(W21:W25)</f>
        <v>0</v>
      </c>
      <c r="X26" s="231" t="s">
        <v>77</v>
      </c>
      <c r="Y26" s="83" t="str">
        <f t="shared" si="7"/>
        <v/>
      </c>
      <c r="Z26" s="78" t="s">
        <v>77</v>
      </c>
      <c r="AA26" s="78" t="s">
        <v>77</v>
      </c>
    </row>
    <row r="27" spans="2:27" ht="20.100000000000001" customHeight="1" thickBot="1">
      <c r="B27" s="986" t="str">
        <f>B8&amp;"の計"</f>
        <v>見積書１の計</v>
      </c>
      <c r="C27" s="987"/>
      <c r="D27" s="987"/>
      <c r="E27" s="987"/>
      <c r="F27" s="988"/>
      <c r="G27" s="183">
        <f>SUM(G20,G26)</f>
        <v>0</v>
      </c>
      <c r="H27" s="244"/>
      <c r="I27" s="184">
        <f t="shared" ref="I27:W27" si="9">SUM(I20,I26)</f>
        <v>0</v>
      </c>
      <c r="J27" s="184">
        <f t="shared" si="9"/>
        <v>0</v>
      </c>
      <c r="K27" s="184">
        <f t="shared" si="9"/>
        <v>0</v>
      </c>
      <c r="L27" s="184">
        <f t="shared" si="9"/>
        <v>0</v>
      </c>
      <c r="M27" s="184">
        <f t="shared" si="9"/>
        <v>0</v>
      </c>
      <c r="N27" s="184">
        <f t="shared" si="9"/>
        <v>0</v>
      </c>
      <c r="O27" s="184">
        <f t="shared" si="9"/>
        <v>0</v>
      </c>
      <c r="P27" s="184">
        <f t="shared" si="9"/>
        <v>0</v>
      </c>
      <c r="Q27" s="184">
        <f t="shared" si="9"/>
        <v>0</v>
      </c>
      <c r="R27" s="184">
        <f t="shared" si="9"/>
        <v>0</v>
      </c>
      <c r="S27" s="184">
        <f t="shared" si="9"/>
        <v>0</v>
      </c>
      <c r="T27" s="184">
        <f t="shared" si="9"/>
        <v>0</v>
      </c>
      <c r="U27" s="184">
        <f>SUM(U20,U26)</f>
        <v>0</v>
      </c>
      <c r="V27" s="184">
        <f t="shared" si="9"/>
        <v>0</v>
      </c>
      <c r="W27" s="401">
        <f t="shared" si="9"/>
        <v>0</v>
      </c>
      <c r="X27" s="231" t="s">
        <v>77</v>
      </c>
      <c r="Y27" s="83" t="str">
        <f t="shared" ref="Y27" si="10">IF(AND(G27=0,W27=0),"",IF(G27=W27,"○","×"))</f>
        <v/>
      </c>
      <c r="Z27" s="78" t="s">
        <v>77</v>
      </c>
      <c r="AA27" s="78" t="s">
        <v>77</v>
      </c>
    </row>
    <row r="28" spans="2:27" ht="20.100000000000001" customHeight="1">
      <c r="B28" s="1000" t="s">
        <v>251</v>
      </c>
      <c r="C28" s="1001"/>
      <c r="D28" s="1001"/>
      <c r="E28" s="1001"/>
      <c r="F28" s="1002"/>
      <c r="G28" s="75"/>
      <c r="H28" s="236"/>
      <c r="I28" s="76"/>
      <c r="J28" s="76"/>
      <c r="K28" s="76"/>
      <c r="L28" s="77"/>
      <c r="M28" s="77"/>
      <c r="N28" s="77"/>
      <c r="O28" s="76"/>
      <c r="P28" s="76"/>
      <c r="Q28" s="76"/>
      <c r="R28" s="76"/>
      <c r="S28" s="76"/>
      <c r="T28" s="76"/>
      <c r="U28" s="76">
        <f t="shared" ref="U28:U33" si="11">SUM(I28:T28)</f>
        <v>0</v>
      </c>
      <c r="V28" s="76">
        <v>0</v>
      </c>
      <c r="W28" s="391">
        <f>SUM(U28,V28)</f>
        <v>0</v>
      </c>
      <c r="X28" s="231" t="s">
        <v>77</v>
      </c>
      <c r="Y28" s="78" t="s">
        <v>77</v>
      </c>
      <c r="Z28" s="78" t="s">
        <v>77</v>
      </c>
      <c r="AA28" s="78" t="s">
        <v>77</v>
      </c>
    </row>
    <row r="29" spans="2:27" ht="20.100000000000001" customHeight="1">
      <c r="B29" s="392">
        <v>1</v>
      </c>
      <c r="C29" s="79"/>
      <c r="D29" s="80"/>
      <c r="E29" s="157"/>
      <c r="F29" s="81"/>
      <c r="G29" s="75" t="str">
        <f>IF(OR(E29="",F29=""),"",E29*F29)</f>
        <v/>
      </c>
      <c r="H29" s="236"/>
      <c r="I29" s="76"/>
      <c r="J29" s="76"/>
      <c r="K29" s="76"/>
      <c r="L29" s="77"/>
      <c r="M29" s="77"/>
      <c r="N29" s="77"/>
      <c r="O29" s="76"/>
      <c r="P29" s="76"/>
      <c r="Q29" s="76"/>
      <c r="R29" s="76"/>
      <c r="S29" s="76"/>
      <c r="T29" s="76"/>
      <c r="U29" s="76">
        <f t="shared" si="11"/>
        <v>0</v>
      </c>
      <c r="V29" s="76">
        <v>0</v>
      </c>
      <c r="W29" s="391">
        <f t="shared" ref="W29:W37" si="12">SUM(U29,V29)</f>
        <v>0</v>
      </c>
      <c r="X29" s="82" t="str">
        <f t="shared" ref="X29:X39" si="13">IF(G29="","",IF(E29*F29=G29,"○","×"))</f>
        <v/>
      </c>
      <c r="Y29" s="83" t="str">
        <f t="shared" ref="Y29:Y39" si="14">IF(AND(G29="",W29=0),"",IF(G29=W29,"○","×"))</f>
        <v/>
      </c>
      <c r="Z29" s="83" t="str">
        <f t="shared" ref="Z29:Z39" si="15">IF($G29="","",IF(INT(E29)=E29,"ー","あり"))</f>
        <v/>
      </c>
      <c r="AA29" s="83" t="str">
        <f t="shared" ref="AA29:AA39" si="16">IF($G29="","",IF(INT(F29)=F29,"ー","あり"))</f>
        <v/>
      </c>
    </row>
    <row r="30" spans="2:27" ht="20.100000000000001" customHeight="1">
      <c r="B30" s="392">
        <v>2</v>
      </c>
      <c r="C30" s="79"/>
      <c r="D30" s="80"/>
      <c r="E30" s="157"/>
      <c r="F30" s="81"/>
      <c r="G30" s="75" t="str">
        <f t="shared" ref="G30:G39" si="17">IF(OR(E30="",F30=""),"",E30*F30)</f>
        <v/>
      </c>
      <c r="H30" s="236"/>
      <c r="I30" s="76"/>
      <c r="J30" s="76"/>
      <c r="K30" s="76"/>
      <c r="L30" s="77"/>
      <c r="M30" s="77"/>
      <c r="N30" s="77"/>
      <c r="O30" s="76"/>
      <c r="P30" s="76"/>
      <c r="Q30" s="76"/>
      <c r="R30" s="76"/>
      <c r="S30" s="76"/>
      <c r="T30" s="76"/>
      <c r="U30" s="76">
        <f t="shared" si="11"/>
        <v>0</v>
      </c>
      <c r="V30" s="76">
        <v>0</v>
      </c>
      <c r="W30" s="391">
        <f t="shared" si="12"/>
        <v>0</v>
      </c>
      <c r="X30" s="82" t="str">
        <f t="shared" si="13"/>
        <v/>
      </c>
      <c r="Y30" s="83" t="str">
        <f t="shared" si="14"/>
        <v/>
      </c>
      <c r="Z30" s="83" t="str">
        <f t="shared" si="15"/>
        <v/>
      </c>
      <c r="AA30" s="83" t="str">
        <f t="shared" si="16"/>
        <v/>
      </c>
    </row>
    <row r="31" spans="2:27" ht="20.100000000000001" customHeight="1">
      <c r="B31" s="392">
        <v>3</v>
      </c>
      <c r="C31" s="79"/>
      <c r="D31" s="80"/>
      <c r="E31" s="157"/>
      <c r="F31" s="81"/>
      <c r="G31" s="75" t="str">
        <f t="shared" si="17"/>
        <v/>
      </c>
      <c r="H31" s="236"/>
      <c r="I31" s="76"/>
      <c r="J31" s="76"/>
      <c r="K31" s="76"/>
      <c r="L31" s="77"/>
      <c r="M31" s="77"/>
      <c r="N31" s="77"/>
      <c r="O31" s="76"/>
      <c r="P31" s="76"/>
      <c r="Q31" s="76"/>
      <c r="R31" s="76"/>
      <c r="S31" s="76"/>
      <c r="T31" s="76"/>
      <c r="U31" s="76">
        <f t="shared" si="11"/>
        <v>0</v>
      </c>
      <c r="V31" s="76">
        <v>0</v>
      </c>
      <c r="W31" s="391">
        <f t="shared" si="12"/>
        <v>0</v>
      </c>
      <c r="X31" s="82" t="str">
        <f t="shared" si="13"/>
        <v/>
      </c>
      <c r="Y31" s="83" t="str">
        <f t="shared" si="14"/>
        <v/>
      </c>
      <c r="Z31" s="83" t="str">
        <f t="shared" si="15"/>
        <v/>
      </c>
      <c r="AA31" s="83" t="str">
        <f t="shared" si="16"/>
        <v/>
      </c>
    </row>
    <row r="32" spans="2:27" ht="20.100000000000001" customHeight="1">
      <c r="B32" s="392">
        <v>4</v>
      </c>
      <c r="C32" s="79"/>
      <c r="D32" s="80"/>
      <c r="E32" s="157"/>
      <c r="F32" s="81"/>
      <c r="G32" s="75" t="str">
        <f t="shared" si="17"/>
        <v/>
      </c>
      <c r="H32" s="236"/>
      <c r="I32" s="76"/>
      <c r="J32" s="408"/>
      <c r="K32" s="76"/>
      <c r="L32" s="77"/>
      <c r="M32" s="77"/>
      <c r="N32" s="77"/>
      <c r="O32" s="76"/>
      <c r="P32" s="76"/>
      <c r="Q32" s="76"/>
      <c r="R32" s="76"/>
      <c r="S32" s="76"/>
      <c r="T32" s="76"/>
      <c r="U32" s="76">
        <f t="shared" si="11"/>
        <v>0</v>
      </c>
      <c r="V32" s="76">
        <v>0</v>
      </c>
      <c r="W32" s="391">
        <f t="shared" si="12"/>
        <v>0</v>
      </c>
      <c r="X32" s="82" t="str">
        <f t="shared" si="13"/>
        <v/>
      </c>
      <c r="Y32" s="83" t="str">
        <f t="shared" si="14"/>
        <v/>
      </c>
      <c r="Z32" s="83" t="str">
        <f t="shared" si="15"/>
        <v/>
      </c>
      <c r="AA32" s="83" t="str">
        <f t="shared" si="16"/>
        <v/>
      </c>
    </row>
    <row r="33" spans="2:36" ht="20.100000000000001" customHeight="1">
      <c r="B33" s="392">
        <v>5</v>
      </c>
      <c r="C33" s="79"/>
      <c r="D33" s="80"/>
      <c r="E33" s="157"/>
      <c r="F33" s="81"/>
      <c r="G33" s="75" t="str">
        <f t="shared" si="17"/>
        <v/>
      </c>
      <c r="H33" s="236"/>
      <c r="I33" s="76"/>
      <c r="J33" s="76"/>
      <c r="K33" s="76"/>
      <c r="L33" s="77"/>
      <c r="M33" s="77"/>
      <c r="N33" s="77"/>
      <c r="O33" s="76"/>
      <c r="P33" s="76"/>
      <c r="Q33" s="76"/>
      <c r="R33" s="76"/>
      <c r="S33" s="76"/>
      <c r="T33" s="76"/>
      <c r="U33" s="76">
        <f t="shared" si="11"/>
        <v>0</v>
      </c>
      <c r="V33" s="76">
        <v>0</v>
      </c>
      <c r="W33" s="391">
        <f t="shared" si="12"/>
        <v>0</v>
      </c>
      <c r="X33" s="82" t="str">
        <f t="shared" si="13"/>
        <v/>
      </c>
      <c r="Y33" s="83" t="str">
        <f t="shared" si="14"/>
        <v/>
      </c>
      <c r="Z33" s="83" t="str">
        <f t="shared" si="15"/>
        <v/>
      </c>
      <c r="AA33" s="83" t="str">
        <f t="shared" si="16"/>
        <v/>
      </c>
    </row>
    <row r="34" spans="2:36" ht="20.100000000000001" customHeight="1">
      <c r="B34" s="392">
        <v>6</v>
      </c>
      <c r="C34" s="79"/>
      <c r="D34" s="80"/>
      <c r="E34" s="157"/>
      <c r="F34" s="81"/>
      <c r="G34" s="75" t="str">
        <f t="shared" si="17"/>
        <v/>
      </c>
      <c r="H34" s="236"/>
      <c r="I34" s="76"/>
      <c r="J34" s="76"/>
      <c r="K34" s="76"/>
      <c r="L34" s="77"/>
      <c r="M34" s="77"/>
      <c r="N34" s="77"/>
      <c r="O34" s="76"/>
      <c r="P34" s="76"/>
      <c r="Q34" s="76"/>
      <c r="R34" s="76"/>
      <c r="S34" s="76"/>
      <c r="T34" s="76"/>
      <c r="U34" s="76">
        <f t="shared" ref="U34:U39" si="18">SUM(I34:T34)</f>
        <v>0</v>
      </c>
      <c r="V34" s="76">
        <v>0</v>
      </c>
      <c r="W34" s="391">
        <f t="shared" si="12"/>
        <v>0</v>
      </c>
      <c r="X34" s="82" t="str">
        <f t="shared" si="13"/>
        <v/>
      </c>
      <c r="Y34" s="83" t="str">
        <f t="shared" si="14"/>
        <v/>
      </c>
      <c r="Z34" s="83" t="str">
        <f t="shared" si="15"/>
        <v/>
      </c>
      <c r="AA34" s="83" t="str">
        <f t="shared" si="16"/>
        <v/>
      </c>
    </row>
    <row r="35" spans="2:36" ht="20.100000000000001" customHeight="1">
      <c r="B35" s="392">
        <v>7</v>
      </c>
      <c r="C35" s="79"/>
      <c r="D35" s="80"/>
      <c r="E35" s="157"/>
      <c r="F35" s="81"/>
      <c r="G35" s="75" t="str">
        <f t="shared" si="17"/>
        <v/>
      </c>
      <c r="H35" s="236"/>
      <c r="I35" s="76"/>
      <c r="J35" s="76"/>
      <c r="K35" s="76"/>
      <c r="L35" s="77"/>
      <c r="M35" s="77"/>
      <c r="N35" s="77"/>
      <c r="O35" s="76"/>
      <c r="P35" s="76"/>
      <c r="Q35" s="76"/>
      <c r="R35" s="76"/>
      <c r="S35" s="76"/>
      <c r="T35" s="76"/>
      <c r="U35" s="76">
        <f t="shared" si="18"/>
        <v>0</v>
      </c>
      <c r="V35" s="76">
        <v>0</v>
      </c>
      <c r="W35" s="391">
        <f t="shared" si="12"/>
        <v>0</v>
      </c>
      <c r="X35" s="82" t="str">
        <f t="shared" si="13"/>
        <v/>
      </c>
      <c r="Y35" s="83" t="str">
        <f t="shared" si="14"/>
        <v/>
      </c>
      <c r="Z35" s="83" t="str">
        <f t="shared" si="15"/>
        <v/>
      </c>
      <c r="AA35" s="83" t="str">
        <f t="shared" si="16"/>
        <v/>
      </c>
    </row>
    <row r="36" spans="2:36" ht="20.100000000000001" customHeight="1">
      <c r="B36" s="392">
        <v>8</v>
      </c>
      <c r="C36" s="79"/>
      <c r="D36" s="80"/>
      <c r="E36" s="157"/>
      <c r="F36" s="81"/>
      <c r="G36" s="75" t="str">
        <f t="shared" si="17"/>
        <v/>
      </c>
      <c r="H36" s="236"/>
      <c r="I36" s="76"/>
      <c r="J36" s="76"/>
      <c r="K36" s="76"/>
      <c r="L36" s="77"/>
      <c r="M36" s="77"/>
      <c r="N36" s="77"/>
      <c r="O36" s="76"/>
      <c r="P36" s="76"/>
      <c r="Q36" s="76"/>
      <c r="R36" s="76"/>
      <c r="S36" s="76"/>
      <c r="T36" s="76"/>
      <c r="U36" s="76">
        <f t="shared" si="18"/>
        <v>0</v>
      </c>
      <c r="V36" s="76">
        <v>0</v>
      </c>
      <c r="W36" s="391">
        <f t="shared" si="12"/>
        <v>0</v>
      </c>
      <c r="X36" s="82" t="str">
        <f t="shared" si="13"/>
        <v/>
      </c>
      <c r="Y36" s="83" t="str">
        <f t="shared" si="14"/>
        <v/>
      </c>
      <c r="Z36" s="83" t="str">
        <f t="shared" si="15"/>
        <v/>
      </c>
      <c r="AA36" s="83" t="str">
        <f t="shared" si="16"/>
        <v/>
      </c>
    </row>
    <row r="37" spans="2:36" ht="20.100000000000001" customHeight="1">
      <c r="B37" s="392">
        <v>9</v>
      </c>
      <c r="C37" s="79"/>
      <c r="D37" s="80"/>
      <c r="E37" s="157"/>
      <c r="F37" s="81"/>
      <c r="G37" s="75" t="str">
        <f t="shared" si="17"/>
        <v/>
      </c>
      <c r="H37" s="236"/>
      <c r="I37" s="76"/>
      <c r="J37" s="76"/>
      <c r="K37" s="76"/>
      <c r="L37" s="77"/>
      <c r="M37" s="77"/>
      <c r="N37" s="77"/>
      <c r="O37" s="76"/>
      <c r="P37" s="76"/>
      <c r="Q37" s="76"/>
      <c r="R37" s="76"/>
      <c r="S37" s="76"/>
      <c r="T37" s="76"/>
      <c r="U37" s="76">
        <f t="shared" si="18"/>
        <v>0</v>
      </c>
      <c r="V37" s="76">
        <v>0</v>
      </c>
      <c r="W37" s="391">
        <f t="shared" si="12"/>
        <v>0</v>
      </c>
      <c r="X37" s="82" t="str">
        <f t="shared" si="13"/>
        <v/>
      </c>
      <c r="Y37" s="83" t="str">
        <f t="shared" si="14"/>
        <v/>
      </c>
      <c r="Z37" s="83" t="str">
        <f t="shared" si="15"/>
        <v/>
      </c>
      <c r="AA37" s="83" t="str">
        <f t="shared" si="16"/>
        <v/>
      </c>
    </row>
    <row r="38" spans="2:36" ht="20.100000000000001" customHeight="1">
      <c r="B38" s="392">
        <v>10</v>
      </c>
      <c r="C38" s="79"/>
      <c r="D38" s="80"/>
      <c r="E38" s="157"/>
      <c r="F38" s="81"/>
      <c r="G38" s="75" t="str">
        <f t="shared" si="17"/>
        <v/>
      </c>
      <c r="H38" s="236"/>
      <c r="I38" s="76"/>
      <c r="J38" s="76"/>
      <c r="K38" s="76"/>
      <c r="L38" s="77"/>
      <c r="M38" s="77"/>
      <c r="N38" s="77"/>
      <c r="O38" s="76"/>
      <c r="P38" s="76"/>
      <c r="Q38" s="76"/>
      <c r="R38" s="76"/>
      <c r="S38" s="76"/>
      <c r="T38" s="76"/>
      <c r="U38" s="76">
        <f t="shared" si="18"/>
        <v>0</v>
      </c>
      <c r="V38" s="76">
        <v>0</v>
      </c>
      <c r="W38" s="391">
        <f>SUM(U38,V38)</f>
        <v>0</v>
      </c>
      <c r="X38" s="82" t="str">
        <f t="shared" si="13"/>
        <v/>
      </c>
      <c r="Y38" s="83" t="str">
        <f t="shared" si="14"/>
        <v/>
      </c>
      <c r="Z38" s="83" t="str">
        <f t="shared" si="15"/>
        <v/>
      </c>
      <c r="AA38" s="83" t="str">
        <f t="shared" si="16"/>
        <v/>
      </c>
    </row>
    <row r="39" spans="2:36" ht="20.100000000000001" customHeight="1">
      <c r="B39" s="394"/>
      <c r="C39" s="85"/>
      <c r="D39" s="86"/>
      <c r="E39" s="158"/>
      <c r="F39" s="87"/>
      <c r="G39" s="75" t="str">
        <f t="shared" si="17"/>
        <v/>
      </c>
      <c r="H39" s="237"/>
      <c r="I39" s="88"/>
      <c r="J39" s="88"/>
      <c r="K39" s="88"/>
      <c r="L39" s="89"/>
      <c r="M39" s="89"/>
      <c r="N39" s="89"/>
      <c r="O39" s="88"/>
      <c r="P39" s="88"/>
      <c r="Q39" s="88"/>
      <c r="R39" s="88"/>
      <c r="S39" s="88"/>
      <c r="T39" s="88"/>
      <c r="U39" s="76">
        <f t="shared" si="18"/>
        <v>0</v>
      </c>
      <c r="V39" s="76">
        <v>0</v>
      </c>
      <c r="W39" s="391">
        <f>SUM(U39,V39)</f>
        <v>0</v>
      </c>
      <c r="X39" s="82" t="str">
        <f t="shared" si="13"/>
        <v/>
      </c>
      <c r="Y39" s="83" t="str">
        <f t="shared" si="14"/>
        <v/>
      </c>
      <c r="Z39" s="83" t="str">
        <f t="shared" si="15"/>
        <v/>
      </c>
      <c r="AA39" s="83" t="str">
        <f t="shared" si="16"/>
        <v/>
      </c>
    </row>
    <row r="40" spans="2:36" ht="20.100000000000001" customHeight="1" thickBot="1">
      <c r="B40" s="395" t="s">
        <v>78</v>
      </c>
      <c r="C40" s="90"/>
      <c r="D40" s="90"/>
      <c r="E40" s="159"/>
      <c r="F40" s="91"/>
      <c r="G40" s="92">
        <f>SUM(G28:G39)</f>
        <v>0</v>
      </c>
      <c r="H40" s="238"/>
      <c r="I40" s="93">
        <f>SUM(I28:I39)</f>
        <v>0</v>
      </c>
      <c r="J40" s="93">
        <f>SUM(J28:J39)</f>
        <v>0</v>
      </c>
      <c r="K40" s="93">
        <f>SUM(K28:K39)</f>
        <v>0</v>
      </c>
      <c r="L40" s="94"/>
      <c r="M40" s="94"/>
      <c r="N40" s="94"/>
      <c r="O40" s="93">
        <f t="shared" ref="O40:W40" si="19">SUM(O28:O39)</f>
        <v>0</v>
      </c>
      <c r="P40" s="93">
        <f t="shared" si="19"/>
        <v>0</v>
      </c>
      <c r="Q40" s="93">
        <f t="shared" si="19"/>
        <v>0</v>
      </c>
      <c r="R40" s="93">
        <f t="shared" si="19"/>
        <v>0</v>
      </c>
      <c r="S40" s="93">
        <f t="shared" si="19"/>
        <v>0</v>
      </c>
      <c r="T40" s="93">
        <f t="shared" si="19"/>
        <v>0</v>
      </c>
      <c r="U40" s="93">
        <f t="shared" si="19"/>
        <v>0</v>
      </c>
      <c r="V40" s="93">
        <f t="shared" si="19"/>
        <v>0</v>
      </c>
      <c r="W40" s="396">
        <f t="shared" si="19"/>
        <v>0</v>
      </c>
      <c r="X40" s="231" t="s">
        <v>77</v>
      </c>
      <c r="Y40" s="83" t="str">
        <f>IF(AND(G40=0,W40=0),"",IF(G40=W40,"○","×"))</f>
        <v/>
      </c>
      <c r="Z40" s="78" t="s">
        <v>77</v>
      </c>
      <c r="AA40" s="78" t="s">
        <v>77</v>
      </c>
    </row>
    <row r="41" spans="2:36" ht="20.100000000000001" customHeight="1">
      <c r="B41" s="983" t="s">
        <v>79</v>
      </c>
      <c r="C41" s="95" t="s">
        <v>80</v>
      </c>
      <c r="D41" s="96"/>
      <c r="E41" s="160"/>
      <c r="F41" s="97"/>
      <c r="G41" s="98"/>
      <c r="H41" s="239"/>
      <c r="I41" s="99"/>
      <c r="J41" s="99"/>
      <c r="K41" s="99"/>
      <c r="L41" s="100" t="str">
        <f>IF(OR(U40=0,G41=""),"",ROUNDDOWN(G41*U40/W40,0))</f>
        <v/>
      </c>
      <c r="M41" s="99"/>
      <c r="N41" s="99"/>
      <c r="O41" s="99"/>
      <c r="P41" s="99"/>
      <c r="Q41" s="99"/>
      <c r="R41" s="99"/>
      <c r="S41" s="99"/>
      <c r="T41" s="99"/>
      <c r="U41" s="100">
        <f>SUM(I41:T41)</f>
        <v>0</v>
      </c>
      <c r="V41" s="100">
        <f>IF(U41="","",G41-U41)</f>
        <v>0</v>
      </c>
      <c r="W41" s="397">
        <f>SUM(U41,V41)</f>
        <v>0</v>
      </c>
      <c r="X41" s="231" t="s">
        <v>77</v>
      </c>
      <c r="Y41" s="83" t="str">
        <f>IF($G41=0,"",IF(G41=W41,"○","×"))</f>
        <v/>
      </c>
      <c r="Z41" s="78" t="s">
        <v>77</v>
      </c>
      <c r="AA41" s="78" t="s">
        <v>77</v>
      </c>
    </row>
    <row r="42" spans="2:36" ht="20.100000000000001" customHeight="1">
      <c r="B42" s="984"/>
      <c r="C42" s="101" t="s">
        <v>82</v>
      </c>
      <c r="D42" s="102"/>
      <c r="E42" s="161"/>
      <c r="F42" s="103"/>
      <c r="G42" s="75"/>
      <c r="H42" s="240"/>
      <c r="I42" s="77"/>
      <c r="J42" s="77"/>
      <c r="K42" s="77"/>
      <c r="L42" s="77"/>
      <c r="M42" s="76" t="str">
        <f>IF(OR(U40=0,G42=""),"",ROUNDDOWN(G42*U40/W40,0))</f>
        <v/>
      </c>
      <c r="N42" s="77"/>
      <c r="O42" s="77"/>
      <c r="P42" s="77"/>
      <c r="Q42" s="77"/>
      <c r="R42" s="77"/>
      <c r="S42" s="77"/>
      <c r="T42" s="77"/>
      <c r="U42" s="76">
        <f>SUM(I42:T42)</f>
        <v>0</v>
      </c>
      <c r="V42" s="76">
        <f>IF(U42="","",G42-U42)</f>
        <v>0</v>
      </c>
      <c r="W42" s="391">
        <f>SUM(U42,V42)</f>
        <v>0</v>
      </c>
      <c r="X42" s="231" t="s">
        <v>77</v>
      </c>
      <c r="Y42" s="83" t="str">
        <f t="shared" ref="Y42:Y46" si="20">IF($G42=0,"",IF(G42=W42,"○","×"))</f>
        <v/>
      </c>
      <c r="Z42" s="78" t="s">
        <v>77</v>
      </c>
      <c r="AA42" s="78" t="s">
        <v>77</v>
      </c>
    </row>
    <row r="43" spans="2:36" ht="20.100000000000001" customHeight="1" thickBot="1">
      <c r="B43" s="985"/>
      <c r="C43" s="104" t="s">
        <v>83</v>
      </c>
      <c r="D43" s="105"/>
      <c r="E43" s="162"/>
      <c r="F43" s="91"/>
      <c r="G43" s="92"/>
      <c r="H43" s="241"/>
      <c r="I43" s="94"/>
      <c r="J43" s="94"/>
      <c r="K43" s="94"/>
      <c r="L43" s="94"/>
      <c r="M43" s="94"/>
      <c r="N43" s="93" t="str">
        <f>IF(OR(U40=0,G43=""),"",ROUNDDOWN(G43*U40/W40,0))</f>
        <v/>
      </c>
      <c r="O43" s="94"/>
      <c r="P43" s="94"/>
      <c r="Q43" s="94"/>
      <c r="R43" s="94"/>
      <c r="S43" s="94"/>
      <c r="T43" s="94"/>
      <c r="U43" s="93">
        <f>SUM(I43:T43)</f>
        <v>0</v>
      </c>
      <c r="V43" s="93">
        <f>IF(U43="","",G43-U43)</f>
        <v>0</v>
      </c>
      <c r="W43" s="396">
        <f>SUM(U43,V43)</f>
        <v>0</v>
      </c>
      <c r="X43" s="231" t="s">
        <v>77</v>
      </c>
      <c r="Y43" s="83" t="str">
        <f t="shared" si="20"/>
        <v/>
      </c>
      <c r="Z43" s="78" t="s">
        <v>77</v>
      </c>
      <c r="AA43" s="78" t="s">
        <v>77</v>
      </c>
    </row>
    <row r="44" spans="2:36" ht="20.100000000000001" customHeight="1">
      <c r="B44" s="398"/>
      <c r="C44" s="106" t="s">
        <v>84</v>
      </c>
      <c r="D44" s="107"/>
      <c r="E44" s="163"/>
      <c r="F44" s="108"/>
      <c r="G44" s="109"/>
      <c r="H44" s="242"/>
      <c r="I44" s="110"/>
      <c r="J44" s="110"/>
      <c r="K44" s="110"/>
      <c r="L44" s="110"/>
      <c r="M44" s="110"/>
      <c r="N44" s="110"/>
      <c r="O44" s="110"/>
      <c r="P44" s="110"/>
      <c r="Q44" s="111" t="str">
        <f>IF(OR(U40=0,G44=""),"",ROUNDDOWN(G44*U40/W40,0))</f>
        <v/>
      </c>
      <c r="R44" s="110"/>
      <c r="S44" s="110"/>
      <c r="T44" s="110"/>
      <c r="U44" s="111">
        <f>SUM(I44:T44)</f>
        <v>0</v>
      </c>
      <c r="V44" s="111">
        <f>IF(U44="","",G44-U44)</f>
        <v>0</v>
      </c>
      <c r="W44" s="399">
        <f>SUM(U44,V44)</f>
        <v>0</v>
      </c>
      <c r="X44" s="231" t="s">
        <v>77</v>
      </c>
      <c r="Y44" s="83" t="str">
        <f t="shared" si="20"/>
        <v/>
      </c>
      <c r="Z44" s="78" t="s">
        <v>77</v>
      </c>
      <c r="AA44" s="78" t="s">
        <v>77</v>
      </c>
    </row>
    <row r="45" spans="2:36" ht="19.5" customHeight="1">
      <c r="B45" s="400"/>
      <c r="C45" s="112" t="s">
        <v>85</v>
      </c>
      <c r="D45" s="102"/>
      <c r="E45" s="161"/>
      <c r="F45" s="103"/>
      <c r="G45" s="75"/>
      <c r="H45" s="240"/>
      <c r="I45" s="77"/>
      <c r="J45" s="77"/>
      <c r="K45" s="77"/>
      <c r="L45" s="77"/>
      <c r="M45" s="77"/>
      <c r="N45" s="77"/>
      <c r="O45" s="77"/>
      <c r="P45" s="77"/>
      <c r="Q45" s="76" t="str">
        <f>IF(OR(U40=0,G45=""),"",ROUNDDOWN(G45*U40/W40,0))</f>
        <v/>
      </c>
      <c r="R45" s="77"/>
      <c r="S45" s="77"/>
      <c r="T45" s="77"/>
      <c r="U45" s="76">
        <f>SUM(I45:T45)</f>
        <v>0</v>
      </c>
      <c r="V45" s="76">
        <f>IF(U45="","",G45-U45)</f>
        <v>0</v>
      </c>
      <c r="W45" s="391">
        <f>SUM(U45,V45)</f>
        <v>0</v>
      </c>
      <c r="X45" s="231" t="s">
        <v>77</v>
      </c>
      <c r="Y45" s="83" t="str">
        <f t="shared" si="20"/>
        <v/>
      </c>
      <c r="Z45" s="78" t="s">
        <v>77</v>
      </c>
      <c r="AA45" s="78" t="s">
        <v>77</v>
      </c>
    </row>
    <row r="46" spans="2:36" ht="20.100000000000001" customHeight="1" thickBot="1">
      <c r="B46" s="395" t="s">
        <v>78</v>
      </c>
      <c r="C46" s="113"/>
      <c r="D46" s="113"/>
      <c r="E46" s="164"/>
      <c r="F46" s="114"/>
      <c r="G46" s="92">
        <f>SUM(G41:G45)</f>
        <v>0</v>
      </c>
      <c r="H46" s="243"/>
      <c r="I46" s="94"/>
      <c r="J46" s="94"/>
      <c r="K46" s="94"/>
      <c r="L46" s="93">
        <f t="shared" ref="L46:W46" si="21">SUM(L41:L45)</f>
        <v>0</v>
      </c>
      <c r="M46" s="93">
        <f t="shared" si="21"/>
        <v>0</v>
      </c>
      <c r="N46" s="93">
        <f t="shared" si="21"/>
        <v>0</v>
      </c>
      <c r="O46" s="93">
        <f t="shared" si="21"/>
        <v>0</v>
      </c>
      <c r="P46" s="93">
        <f t="shared" si="21"/>
        <v>0</v>
      </c>
      <c r="Q46" s="93">
        <f t="shared" si="21"/>
        <v>0</v>
      </c>
      <c r="R46" s="93">
        <f t="shared" si="21"/>
        <v>0</v>
      </c>
      <c r="S46" s="93">
        <f t="shared" si="21"/>
        <v>0</v>
      </c>
      <c r="T46" s="93">
        <f t="shared" si="21"/>
        <v>0</v>
      </c>
      <c r="U46" s="93">
        <f t="shared" si="21"/>
        <v>0</v>
      </c>
      <c r="V46" s="93">
        <f t="shared" si="21"/>
        <v>0</v>
      </c>
      <c r="W46" s="396">
        <f t="shared" si="21"/>
        <v>0</v>
      </c>
      <c r="X46" s="231" t="s">
        <v>77</v>
      </c>
      <c r="Y46" s="83" t="str">
        <f t="shared" si="20"/>
        <v/>
      </c>
      <c r="Z46" s="78" t="s">
        <v>77</v>
      </c>
      <c r="AA46" s="78" t="s">
        <v>77</v>
      </c>
    </row>
    <row r="47" spans="2:36" ht="20.100000000000001" customHeight="1" thickBot="1">
      <c r="B47" s="986" t="str">
        <f>B28&amp;"の計"</f>
        <v>見積書２の計</v>
      </c>
      <c r="C47" s="987"/>
      <c r="D47" s="987"/>
      <c r="E47" s="987"/>
      <c r="F47" s="988"/>
      <c r="G47" s="183">
        <f>SUM(G40,G46)</f>
        <v>0</v>
      </c>
      <c r="H47" s="244"/>
      <c r="I47" s="184">
        <f t="shared" ref="I47:T47" si="22">SUM(I40,I46)</f>
        <v>0</v>
      </c>
      <c r="J47" s="184">
        <f t="shared" si="22"/>
        <v>0</v>
      </c>
      <c r="K47" s="184">
        <f t="shared" si="22"/>
        <v>0</v>
      </c>
      <c r="L47" s="184">
        <f t="shared" si="22"/>
        <v>0</v>
      </c>
      <c r="M47" s="184">
        <f t="shared" si="22"/>
        <v>0</v>
      </c>
      <c r="N47" s="184">
        <f t="shared" si="22"/>
        <v>0</v>
      </c>
      <c r="O47" s="184">
        <f t="shared" si="22"/>
        <v>0</v>
      </c>
      <c r="P47" s="184">
        <f t="shared" si="22"/>
        <v>0</v>
      </c>
      <c r="Q47" s="184">
        <f t="shared" si="22"/>
        <v>0</v>
      </c>
      <c r="R47" s="184">
        <f t="shared" si="22"/>
        <v>0</v>
      </c>
      <c r="S47" s="184">
        <f t="shared" si="22"/>
        <v>0</v>
      </c>
      <c r="T47" s="184">
        <f t="shared" si="22"/>
        <v>0</v>
      </c>
      <c r="U47" s="184">
        <f>SUM(U40,U46)</f>
        <v>0</v>
      </c>
      <c r="V47" s="184">
        <f>SUM(V40,V46)</f>
        <v>0</v>
      </c>
      <c r="W47" s="401">
        <f>SUM(W40,W46)</f>
        <v>0</v>
      </c>
      <c r="X47" s="231" t="s">
        <v>77</v>
      </c>
      <c r="Y47" s="83" t="str">
        <f>IF(AND(G47=0,W47=0),"",IF(G47=W47,"○","×"))</f>
        <v/>
      </c>
      <c r="Z47" s="78" t="s">
        <v>77</v>
      </c>
      <c r="AA47" s="78" t="s">
        <v>77</v>
      </c>
    </row>
    <row r="48" spans="2:36" s="120" customFormat="1" ht="20.100000000000001" customHeight="1" thickBot="1">
      <c r="B48" s="995" t="s">
        <v>86</v>
      </c>
      <c r="C48" s="996"/>
      <c r="D48" s="996"/>
      <c r="E48" s="996"/>
      <c r="F48" s="997"/>
      <c r="G48" s="409">
        <f>SUM(G27,G47,)</f>
        <v>0</v>
      </c>
      <c r="H48" s="417" t="s">
        <v>77</v>
      </c>
      <c r="I48" s="410">
        <f t="shared" ref="I48:W48" si="23">SUM(I27,I47,)</f>
        <v>0</v>
      </c>
      <c r="J48" s="410">
        <f t="shared" si="23"/>
        <v>0</v>
      </c>
      <c r="K48" s="410">
        <f t="shared" si="23"/>
        <v>0</v>
      </c>
      <c r="L48" s="410">
        <f t="shared" si="23"/>
        <v>0</v>
      </c>
      <c r="M48" s="410">
        <f t="shared" si="23"/>
        <v>0</v>
      </c>
      <c r="N48" s="410">
        <f t="shared" si="23"/>
        <v>0</v>
      </c>
      <c r="O48" s="410">
        <f t="shared" si="23"/>
        <v>0</v>
      </c>
      <c r="P48" s="410">
        <f t="shared" si="23"/>
        <v>0</v>
      </c>
      <c r="Q48" s="410">
        <f t="shared" si="23"/>
        <v>0</v>
      </c>
      <c r="R48" s="410">
        <f t="shared" si="23"/>
        <v>0</v>
      </c>
      <c r="S48" s="410">
        <f t="shared" si="23"/>
        <v>0</v>
      </c>
      <c r="T48" s="410">
        <f t="shared" si="23"/>
        <v>0</v>
      </c>
      <c r="U48" s="411">
        <f t="shared" si="23"/>
        <v>0</v>
      </c>
      <c r="V48" s="411">
        <f t="shared" si="23"/>
        <v>0</v>
      </c>
      <c r="W48" s="412">
        <f t="shared" si="23"/>
        <v>0</v>
      </c>
      <c r="X48" s="65"/>
      <c r="Y48" s="65"/>
      <c r="AC48" s="379"/>
      <c r="AD48" s="379"/>
      <c r="AE48" s="379"/>
      <c r="AF48" s="379"/>
      <c r="AG48" s="379"/>
      <c r="AH48" s="379"/>
      <c r="AI48" s="379"/>
      <c r="AJ48" s="379"/>
    </row>
    <row r="49" spans="2:23" ht="20.100000000000001" customHeight="1">
      <c r="B49" s="115"/>
      <c r="C49" s="116"/>
      <c r="D49" s="116"/>
      <c r="E49" s="165"/>
      <c r="F49" s="117"/>
      <c r="G49" s="118"/>
      <c r="H49" s="245"/>
      <c r="I49" s="119"/>
      <c r="J49" s="119"/>
      <c r="K49" s="119"/>
      <c r="L49" s="119"/>
      <c r="M49" s="403" t="s">
        <v>87</v>
      </c>
      <c r="N49" s="111">
        <f>SUM(I48:N48)</f>
        <v>0</v>
      </c>
      <c r="O49" s="119"/>
      <c r="P49" s="404" t="s">
        <v>88</v>
      </c>
      <c r="Q49" s="111">
        <f>SUM(I48:Q48)</f>
        <v>0</v>
      </c>
      <c r="R49" s="119"/>
      <c r="S49" s="119"/>
      <c r="T49" s="122" t="s">
        <v>89</v>
      </c>
      <c r="U49" s="405"/>
      <c r="V49" s="406">
        <v>0</v>
      </c>
      <c r="W49" s="407">
        <f>SUM(U49:V49)</f>
        <v>0</v>
      </c>
    </row>
    <row r="50" spans="2:23" ht="20.100000000000001" customHeight="1">
      <c r="E50" s="166"/>
      <c r="F50" s="120"/>
      <c r="G50" s="121"/>
      <c r="H50" s="246"/>
      <c r="S50" s="119"/>
      <c r="T50" s="122" t="s">
        <v>179</v>
      </c>
      <c r="U50" s="123">
        <f>SUM(U48,U49)</f>
        <v>0</v>
      </c>
      <c r="V50" s="123">
        <f>SUM(V48,V49)</f>
        <v>0</v>
      </c>
      <c r="W50" s="123">
        <f>SUM(W48,W49)</f>
        <v>0</v>
      </c>
    </row>
    <row r="51" spans="2:23" ht="20.100000000000001" customHeight="1">
      <c r="C51" s="124" t="s">
        <v>91</v>
      </c>
    </row>
    <row r="52" spans="2:23" ht="18" customHeight="1"/>
    <row r="53" spans="2:23" ht="18" customHeight="1"/>
  </sheetData>
  <sheetProtection insertRows="0" deleteRows="0"/>
  <mergeCells count="34">
    <mergeCell ref="AA4:AA7"/>
    <mergeCell ref="B5:B7"/>
    <mergeCell ref="C5:C7"/>
    <mergeCell ref="D5:H5"/>
    <mergeCell ref="I5:Q5"/>
    <mergeCell ref="U5:U7"/>
    <mergeCell ref="D6:D7"/>
    <mergeCell ref="E6:E7"/>
    <mergeCell ref="X4:X7"/>
    <mergeCell ref="R6:R7"/>
    <mergeCell ref="S6:S7"/>
    <mergeCell ref="T6:T7"/>
    <mergeCell ref="P2:W2"/>
    <mergeCell ref="B4:H4"/>
    <mergeCell ref="I4:U4"/>
    <mergeCell ref="V4:V7"/>
    <mergeCell ref="W4:W7"/>
    <mergeCell ref="F6:F7"/>
    <mergeCell ref="G6:G7"/>
    <mergeCell ref="H6:H7"/>
    <mergeCell ref="I6:N6"/>
    <mergeCell ref="P3:W3"/>
    <mergeCell ref="Q6:Q7"/>
    <mergeCell ref="O6:O7"/>
    <mergeCell ref="P6:P7"/>
    <mergeCell ref="B21:B23"/>
    <mergeCell ref="B27:F27"/>
    <mergeCell ref="Y4:Y7"/>
    <mergeCell ref="Z4:Z7"/>
    <mergeCell ref="B48:F48"/>
    <mergeCell ref="B8:F8"/>
    <mergeCell ref="B28:F28"/>
    <mergeCell ref="B47:F47"/>
    <mergeCell ref="B41:B43"/>
  </mergeCells>
  <phoneticPr fontId="8"/>
  <conditionalFormatting sqref="H21:H25 H41:H45 H28:H39 H9:H19">
    <cfRule type="expression" dxfId="22" priority="57">
      <formula>AND(G9&lt;&gt;"",H9="")</formula>
    </cfRule>
  </conditionalFormatting>
  <conditionalFormatting sqref="I8:W48">
    <cfRule type="expression" dxfId="21" priority="52">
      <formula>INT(I8)&lt;&gt;I8</formula>
    </cfRule>
  </conditionalFormatting>
  <dataValidations count="2">
    <dataValidation imeMode="off" allowBlank="1" showInputMessage="1" showErrorMessage="1" sqref="V21:V25 E12:I12 K12:T12 E21:T25 E29:F31 V41:V45 E41:T45 E32:I32 K32:T32 E33:T39 V28:V39 I8:T11 G28:T31 V8:V19 E13:T19 E9:H11"/>
    <dataValidation imeMode="hiragana" allowBlank="1" showInputMessage="1" showErrorMessage="1" sqref="L2:N2"/>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79998168889431442"/>
    <pageSetUpPr fitToPage="1"/>
  </sheetPr>
  <dimension ref="B1:CZ39"/>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16</v>
      </c>
      <c r="C1" s="40"/>
      <c r="D1" s="40"/>
      <c r="E1" s="40"/>
      <c r="F1" s="40"/>
      <c r="G1" s="40"/>
      <c r="H1" s="40"/>
      <c r="I1" s="40"/>
      <c r="J1" s="40"/>
      <c r="K1" s="898" t="str">
        <f>'B-1実施計画書'!I1</f>
        <v>【応募申請用】</v>
      </c>
      <c r="L1" s="898"/>
      <c r="M1" s="40"/>
      <c r="P1" s="456" t="s">
        <v>230</v>
      </c>
      <c r="AC1" s="40"/>
      <c r="AD1" s="40"/>
      <c r="BC1" s="40"/>
      <c r="BD1" s="40"/>
      <c r="CC1" s="40"/>
      <c r="CD1" s="40"/>
    </row>
    <row r="2" spans="2:84" ht="22.5" customHeight="1">
      <c r="B2" s="899" t="str">
        <f>'B-1実施計画書'!CL3</f>
        <v>⑦燃料転換による熱利用設備の脱炭素化促進事業</v>
      </c>
      <c r="C2" s="899"/>
      <c r="D2" s="899"/>
      <c r="E2" s="899"/>
      <c r="F2" s="899"/>
      <c r="G2" s="899"/>
      <c r="H2" s="899"/>
      <c r="I2" s="899"/>
      <c r="J2" s="899"/>
      <c r="K2" s="899"/>
      <c r="L2" s="899"/>
      <c r="M2" s="389"/>
      <c r="BB2" s="186"/>
      <c r="BC2" s="47"/>
      <c r="BD2" s="47"/>
      <c r="CB2" s="187" t="s">
        <v>150</v>
      </c>
    </row>
    <row r="3" spans="2:84" ht="22.5" customHeight="1">
      <c r="B3" s="899" t="str">
        <f>'B-1実施計画書'!CN4&amp;"（"&amp;P1&amp;"）"</f>
        <v>【経費内訳】（２年目）</v>
      </c>
      <c r="C3" s="899"/>
      <c r="D3" s="899"/>
      <c r="E3" s="899"/>
      <c r="F3" s="899"/>
      <c r="G3" s="899"/>
      <c r="H3" s="899"/>
      <c r="I3" s="899"/>
      <c r="J3" s="899"/>
      <c r="K3" s="899"/>
      <c r="L3" s="899"/>
      <c r="M3" s="389"/>
      <c r="BC3" s="47"/>
      <c r="BD3" s="47"/>
    </row>
    <row r="4" spans="2:84" ht="30" customHeight="1" thickBot="1">
      <c r="B4" s="455" t="s">
        <v>228</v>
      </c>
      <c r="C4" s="905" t="str">
        <f>IF('B-1実施計画書'!L3="","",'B-1実施計画書'!L3)</f>
        <v/>
      </c>
      <c r="D4" s="905"/>
      <c r="E4" s="905"/>
      <c r="F4" s="905"/>
      <c r="G4" s="905"/>
      <c r="H4" s="905"/>
      <c r="I4" s="905"/>
      <c r="J4" s="905"/>
      <c r="K4" s="905"/>
      <c r="L4" s="905"/>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947" t="s">
        <v>17</v>
      </c>
      <c r="C7" s="900" t="s">
        <v>153</v>
      </c>
      <c r="D7" s="901"/>
      <c r="E7" s="900" t="s">
        <v>152</v>
      </c>
      <c r="F7" s="902"/>
      <c r="G7" s="900" t="s">
        <v>19</v>
      </c>
      <c r="H7" s="903"/>
      <c r="I7" s="903"/>
      <c r="J7" s="901"/>
      <c r="K7" s="900" t="s">
        <v>207</v>
      </c>
      <c r="L7" s="904"/>
      <c r="M7" s="188"/>
      <c r="AC7" s="900" t="s">
        <v>153</v>
      </c>
      <c r="AD7" s="901"/>
      <c r="BC7" s="900" t="s">
        <v>18</v>
      </c>
      <c r="BD7" s="901"/>
      <c r="CC7" s="955" t="s">
        <v>18</v>
      </c>
      <c r="CD7" s="958"/>
    </row>
    <row r="8" spans="2:84" ht="50.1" customHeight="1">
      <c r="B8" s="948"/>
      <c r="C8" s="49">
        <f>'C-2経費内訳表（２年目）'!W50</f>
        <v>0</v>
      </c>
      <c r="D8" s="381" t="s">
        <v>20</v>
      </c>
      <c r="E8" s="234">
        <v>0</v>
      </c>
      <c r="F8" s="381" t="s">
        <v>20</v>
      </c>
      <c r="G8" s="950">
        <f>C8-E8</f>
        <v>0</v>
      </c>
      <c r="H8" s="951"/>
      <c r="I8" s="952"/>
      <c r="J8" s="381" t="s">
        <v>20</v>
      </c>
      <c r="K8" s="49">
        <f>E36</f>
        <v>0</v>
      </c>
      <c r="L8" s="384" t="s">
        <v>20</v>
      </c>
      <c r="M8" s="189"/>
      <c r="AC8" s="49" t="e">
        <f>#REF!</f>
        <v>#REF!</v>
      </c>
      <c r="AD8" s="50" t="s">
        <v>20</v>
      </c>
      <c r="BC8" s="49" t="e">
        <f>#REF!</f>
        <v>#REF!</v>
      </c>
      <c r="BD8" s="50" t="s">
        <v>20</v>
      </c>
      <c r="CC8" s="49">
        <f>'C-2経費内訳表（２年目）'!CO50</f>
        <v>0</v>
      </c>
      <c r="CD8" s="190" t="s">
        <v>20</v>
      </c>
    </row>
    <row r="9" spans="2:84" ht="50.1" customHeight="1">
      <c r="B9" s="948"/>
      <c r="C9" s="953" t="str">
        <f>IF(K1="【応募申請用】","(5) 基準額
 ※(4)と同額","(5) 基準額")</f>
        <v>(5) 基準額
 ※(4)と同額</v>
      </c>
      <c r="D9" s="954"/>
      <c r="E9" s="955" t="s">
        <v>21</v>
      </c>
      <c r="F9" s="956"/>
      <c r="G9" s="955" t="s">
        <v>22</v>
      </c>
      <c r="H9" s="957"/>
      <c r="I9" s="957"/>
      <c r="J9" s="958"/>
      <c r="K9" s="953" t="s">
        <v>258</v>
      </c>
      <c r="L9" s="1044"/>
      <c r="M9" s="188"/>
      <c r="AC9" s="955" t="s">
        <v>154</v>
      </c>
      <c r="AD9" s="958"/>
      <c r="BC9" s="955" t="s">
        <v>151</v>
      </c>
      <c r="BD9" s="958"/>
      <c r="CC9" s="955" t="s">
        <v>114</v>
      </c>
      <c r="CD9" s="958"/>
    </row>
    <row r="10" spans="2:84" ht="50.1" customHeight="1" thickBot="1">
      <c r="B10" s="948"/>
      <c r="C10" s="191">
        <f>K8</f>
        <v>0</v>
      </c>
      <c r="D10" s="382" t="s">
        <v>20</v>
      </c>
      <c r="E10" s="51">
        <f>IF(C10="","",MIN(K8,C10))</f>
        <v>0</v>
      </c>
      <c r="F10" s="383" t="s">
        <v>20</v>
      </c>
      <c r="G10" s="960">
        <f>IF(E10="","",MIN(G8,E10))</f>
        <v>0</v>
      </c>
      <c r="H10" s="961"/>
      <c r="I10" s="962"/>
      <c r="J10" s="383" t="s">
        <v>20</v>
      </c>
      <c r="K10" s="51">
        <f>IF(G10=0,0,ROUNDDOWN(G10*K15,-3))</f>
        <v>0</v>
      </c>
      <c r="L10" s="385" t="s">
        <v>20</v>
      </c>
      <c r="M10" s="189"/>
      <c r="AC10" s="191">
        <f>AK8</f>
        <v>0</v>
      </c>
      <c r="AD10" s="52" t="s">
        <v>20</v>
      </c>
      <c r="BC10" s="191"/>
      <c r="BD10" s="52" t="s">
        <v>20</v>
      </c>
      <c r="CC10" s="192"/>
      <c r="CD10" s="193" t="s">
        <v>20</v>
      </c>
    </row>
    <row r="11" spans="2:84" ht="50.1" hidden="1" customHeight="1">
      <c r="B11" s="948"/>
      <c r="C11" s="906" t="s">
        <v>112</v>
      </c>
      <c r="D11" s="907"/>
      <c r="E11" s="906" t="s">
        <v>113</v>
      </c>
      <c r="F11" s="908"/>
      <c r="G11" s="909"/>
      <c r="H11" s="910"/>
      <c r="I11" s="910"/>
      <c r="J11" s="911"/>
      <c r="K11" s="909"/>
      <c r="L11" s="915"/>
      <c r="AC11" s="906" t="s">
        <v>112</v>
      </c>
      <c r="AD11" s="907"/>
      <c r="BC11" s="906" t="s">
        <v>112</v>
      </c>
      <c r="BD11" s="907"/>
      <c r="CC11" s="981" t="s">
        <v>112</v>
      </c>
      <c r="CD11" s="982"/>
    </row>
    <row r="12" spans="2:84" ht="50.1" hidden="1" customHeight="1" thickBot="1">
      <c r="B12" s="949"/>
      <c r="C12" s="60"/>
      <c r="D12" s="52" t="s">
        <v>20</v>
      </c>
      <c r="E12" s="194" t="str">
        <f>IF(OR(K10="",C12=""),"",C12-K10)</f>
        <v/>
      </c>
      <c r="F12" s="52" t="s">
        <v>20</v>
      </c>
      <c r="G12" s="912"/>
      <c r="H12" s="913"/>
      <c r="I12" s="913"/>
      <c r="J12" s="914"/>
      <c r="K12" s="912"/>
      <c r="L12" s="916"/>
      <c r="AC12" s="60"/>
      <c r="AD12" s="52" t="s">
        <v>20</v>
      </c>
      <c r="BC12" s="60"/>
      <c r="BD12" s="52" t="s">
        <v>20</v>
      </c>
      <c r="CC12" s="195"/>
      <c r="CD12" s="196" t="s">
        <v>20</v>
      </c>
    </row>
    <row r="13" spans="2:84" ht="17.25" customHeight="1">
      <c r="B13" s="197"/>
      <c r="C13" s="198"/>
      <c r="D13" s="199"/>
      <c r="E13" s="200"/>
      <c r="F13" s="199"/>
      <c r="G13" s="201"/>
      <c r="H13" s="201"/>
      <c r="I13" s="201"/>
      <c r="J13" s="201"/>
      <c r="K13" s="201"/>
      <c r="L13" s="201"/>
      <c r="AE13" s="202"/>
      <c r="AF13" s="189"/>
      <c r="BB13" s="41"/>
      <c r="BD13" s="43"/>
      <c r="BE13" s="202"/>
      <c r="BF13" s="189"/>
      <c r="CE13" s="202"/>
      <c r="CF13" s="189"/>
    </row>
    <row r="14" spans="2:84" ht="17.25" customHeight="1">
      <c r="B14" s="203"/>
      <c r="C14" s="202"/>
      <c r="D14" s="189"/>
      <c r="E14" s="488"/>
      <c r="F14" s="189"/>
      <c r="G14" s="489"/>
      <c r="H14" s="896" t="s">
        <v>256</v>
      </c>
      <c r="I14" s="896"/>
      <c r="J14" s="896"/>
      <c r="K14" s="896" t="s">
        <v>257</v>
      </c>
      <c r="L14" s="896"/>
      <c r="AE14" s="202"/>
      <c r="AF14" s="189"/>
      <c r="BB14" s="41"/>
      <c r="BD14" s="43"/>
      <c r="BE14" s="202"/>
      <c r="BF14" s="189"/>
      <c r="CE14" s="202"/>
      <c r="CF14" s="189"/>
    </row>
    <row r="15" spans="2:84" ht="17.25" customHeight="1">
      <c r="B15" s="203"/>
      <c r="C15" s="202"/>
      <c r="D15" s="189"/>
      <c r="E15" s="488"/>
      <c r="F15" s="189"/>
      <c r="G15" s="489"/>
      <c r="H15" s="896" t="str">
        <f>IF('B-1実施計画書'!$BE$7="","",'B-1実施計画書'!$BE$7)</f>
        <v/>
      </c>
      <c r="I15" s="896"/>
      <c r="J15" s="896"/>
      <c r="K15" s="897" t="str">
        <f>IF(H15="","",IF(H15="中小企業者",1/2,1/3))</f>
        <v/>
      </c>
      <c r="L15" s="897"/>
      <c r="AE15" s="202"/>
      <c r="AF15" s="189"/>
      <c r="BB15" s="41"/>
      <c r="BD15" s="43"/>
      <c r="BE15" s="202"/>
      <c r="BF15" s="189"/>
      <c r="CE15" s="202"/>
      <c r="CF15" s="189"/>
    </row>
    <row r="16" spans="2:84" ht="18.75" customHeight="1" thickBot="1">
      <c r="B16" s="204"/>
      <c r="C16" s="205"/>
      <c r="D16" s="206"/>
      <c r="E16" s="207"/>
      <c r="F16" s="206"/>
      <c r="G16" s="208"/>
      <c r="H16" s="208"/>
      <c r="I16" s="208"/>
      <c r="J16" s="208"/>
      <c r="K16" s="208"/>
      <c r="L16" s="208"/>
      <c r="AE16" s="202"/>
      <c r="AF16" s="189"/>
      <c r="BB16" s="41"/>
      <c r="BD16" s="43"/>
      <c r="BE16" s="202"/>
      <c r="BF16" s="189"/>
      <c r="CE16" s="202"/>
      <c r="CF16" s="189"/>
    </row>
    <row r="17" spans="2:56" ht="27" customHeight="1" thickBot="1">
      <c r="B17" s="922" t="str">
        <f>K7&amp;"の内訳"</f>
        <v>(4) 補助対象経費の内訳</v>
      </c>
      <c r="C17" s="923"/>
      <c r="D17" s="923"/>
      <c r="E17" s="923"/>
      <c r="F17" s="923"/>
      <c r="G17" s="923"/>
      <c r="H17" s="923"/>
      <c r="I17" s="923"/>
      <c r="J17" s="923"/>
      <c r="K17" s="923"/>
      <c r="L17" s="924"/>
      <c r="M17" s="209"/>
      <c r="P17" s="380"/>
      <c r="BC17" s="47"/>
      <c r="BD17" s="47"/>
    </row>
    <row r="18" spans="2:56" ht="22.5" customHeight="1">
      <c r="B18" s="53" t="s">
        <v>23</v>
      </c>
      <c r="C18" s="925" t="s">
        <v>24</v>
      </c>
      <c r="D18" s="926"/>
      <c r="E18" s="926" t="s">
        <v>196</v>
      </c>
      <c r="F18" s="927"/>
      <c r="G18" s="928" t="s">
        <v>25</v>
      </c>
      <c r="H18" s="928"/>
      <c r="I18" s="928"/>
      <c r="J18" s="928"/>
      <c r="K18" s="928"/>
      <c r="L18" s="929"/>
      <c r="M18" s="210"/>
      <c r="BC18" s="47"/>
      <c r="BD18" s="47"/>
    </row>
    <row r="19" spans="2:56" ht="22.5" customHeight="1">
      <c r="B19" s="54" t="s">
        <v>26</v>
      </c>
      <c r="C19" s="930" t="s">
        <v>27</v>
      </c>
      <c r="D19" s="931"/>
      <c r="E19" s="211">
        <f>'C-2経費内訳表（２年目）'!I48</f>
        <v>0</v>
      </c>
      <c r="F19" s="386" t="s">
        <v>20</v>
      </c>
      <c r="G19" s="932" t="s">
        <v>204</v>
      </c>
      <c r="H19" s="933"/>
      <c r="I19" s="933"/>
      <c r="J19" s="933"/>
      <c r="K19" s="933"/>
      <c r="L19" s="934"/>
      <c r="M19" s="212"/>
      <c r="BC19" s="47"/>
      <c r="BD19" s="47"/>
    </row>
    <row r="20" spans="2:56" ht="22.5" customHeight="1">
      <c r="B20" s="55" t="s">
        <v>28</v>
      </c>
      <c r="C20" s="920" t="s">
        <v>29</v>
      </c>
      <c r="D20" s="921"/>
      <c r="E20" s="211">
        <f>'C-2経費内訳表（２年目）'!J48</f>
        <v>0</v>
      </c>
      <c r="F20" s="386" t="s">
        <v>20</v>
      </c>
      <c r="G20" s="935"/>
      <c r="H20" s="936"/>
      <c r="I20" s="936"/>
      <c r="J20" s="936"/>
      <c r="K20" s="936"/>
      <c r="L20" s="937"/>
      <c r="M20" s="212"/>
      <c r="BC20" s="47"/>
      <c r="BD20" s="47"/>
    </row>
    <row r="21" spans="2:56" ht="22.5" customHeight="1">
      <c r="B21" s="55" t="s">
        <v>28</v>
      </c>
      <c r="C21" s="920" t="s">
        <v>30</v>
      </c>
      <c r="D21" s="921"/>
      <c r="E21" s="211">
        <f>'C-2経費内訳表（２年目）'!K48</f>
        <v>0</v>
      </c>
      <c r="F21" s="386" t="s">
        <v>20</v>
      </c>
      <c r="G21" s="935"/>
      <c r="H21" s="936"/>
      <c r="I21" s="936"/>
      <c r="J21" s="936"/>
      <c r="K21" s="936"/>
      <c r="L21" s="937"/>
      <c r="M21" s="212"/>
      <c r="BC21" s="47"/>
      <c r="BD21" s="47"/>
    </row>
    <row r="22" spans="2:56" ht="22.5" customHeight="1">
      <c r="B22" s="55" t="s">
        <v>28</v>
      </c>
      <c r="C22" s="920" t="s">
        <v>31</v>
      </c>
      <c r="D22" s="921"/>
      <c r="E22" s="211">
        <f>'C-2経費内訳表（２年目）'!L48</f>
        <v>0</v>
      </c>
      <c r="F22" s="386" t="s">
        <v>20</v>
      </c>
      <c r="G22" s="935"/>
      <c r="H22" s="936"/>
      <c r="I22" s="936"/>
      <c r="J22" s="936"/>
      <c r="K22" s="936"/>
      <c r="L22" s="937"/>
      <c r="M22" s="212"/>
      <c r="BC22" s="47"/>
      <c r="BD22" s="47"/>
    </row>
    <row r="23" spans="2:56" ht="22.5" customHeight="1">
      <c r="B23" s="55" t="s">
        <v>28</v>
      </c>
      <c r="C23" s="920" t="s">
        <v>32</v>
      </c>
      <c r="D23" s="921"/>
      <c r="E23" s="211">
        <f>'C-2経費内訳表（２年目）'!M48</f>
        <v>0</v>
      </c>
      <c r="F23" s="386" t="s">
        <v>20</v>
      </c>
      <c r="G23" s="935"/>
      <c r="H23" s="936"/>
      <c r="I23" s="936"/>
      <c r="J23" s="936"/>
      <c r="K23" s="936"/>
      <c r="L23" s="937"/>
      <c r="M23" s="212"/>
    </row>
    <row r="24" spans="2:56" ht="22.5" customHeight="1">
      <c r="B24" s="55" t="s">
        <v>28</v>
      </c>
      <c r="C24" s="920" t="s">
        <v>33</v>
      </c>
      <c r="D24" s="921"/>
      <c r="E24" s="211">
        <f>'C-2経費内訳表（２年目）'!N48</f>
        <v>0</v>
      </c>
      <c r="F24" s="386" t="s">
        <v>20</v>
      </c>
      <c r="G24" s="935"/>
      <c r="H24" s="936"/>
      <c r="I24" s="936"/>
      <c r="J24" s="936"/>
      <c r="K24" s="936"/>
      <c r="L24" s="937"/>
      <c r="M24" s="212"/>
    </row>
    <row r="25" spans="2:56" ht="22.5" customHeight="1">
      <c r="B25" s="56" t="s">
        <v>34</v>
      </c>
      <c r="C25" s="920" t="s">
        <v>35</v>
      </c>
      <c r="D25" s="921"/>
      <c r="E25" s="211">
        <f>'C-2経費内訳表（２年目）'!O48</f>
        <v>0</v>
      </c>
      <c r="F25" s="386" t="s">
        <v>20</v>
      </c>
      <c r="G25" s="935"/>
      <c r="H25" s="936"/>
      <c r="I25" s="936"/>
      <c r="J25" s="936"/>
      <c r="K25" s="936"/>
      <c r="L25" s="937"/>
      <c r="M25" s="212"/>
    </row>
    <row r="26" spans="2:56" ht="22.5" customHeight="1">
      <c r="B26" s="55" t="s">
        <v>36</v>
      </c>
      <c r="C26" s="920" t="s">
        <v>35</v>
      </c>
      <c r="D26" s="921"/>
      <c r="E26" s="211">
        <f>'C-2経費内訳表（２年目）'!P48</f>
        <v>0</v>
      </c>
      <c r="F26" s="386" t="s">
        <v>20</v>
      </c>
      <c r="G26" s="935"/>
      <c r="H26" s="936"/>
      <c r="I26" s="936"/>
      <c r="J26" s="936"/>
      <c r="K26" s="936"/>
      <c r="L26" s="937"/>
      <c r="M26" s="212"/>
    </row>
    <row r="27" spans="2:56" ht="22.5" customHeight="1">
      <c r="B27" s="55" t="s">
        <v>37</v>
      </c>
      <c r="C27" s="920" t="s">
        <v>35</v>
      </c>
      <c r="D27" s="921"/>
      <c r="E27" s="211">
        <f>'C-2経費内訳表（２年目）'!Q48</f>
        <v>0</v>
      </c>
      <c r="F27" s="386" t="s">
        <v>20</v>
      </c>
      <c r="G27" s="935"/>
      <c r="H27" s="936"/>
      <c r="I27" s="936"/>
      <c r="J27" s="936"/>
      <c r="K27" s="936"/>
      <c r="L27" s="937"/>
      <c r="M27" s="212"/>
    </row>
    <row r="28" spans="2:56" ht="22.5" customHeight="1">
      <c r="B28" s="944" t="s">
        <v>205</v>
      </c>
      <c r="C28" s="945"/>
      <c r="D28" s="946"/>
      <c r="E28" s="250">
        <f>SUM(E19:E27)</f>
        <v>0</v>
      </c>
      <c r="F28" s="387" t="s">
        <v>206</v>
      </c>
      <c r="G28" s="935"/>
      <c r="H28" s="936"/>
      <c r="I28" s="936"/>
      <c r="J28" s="936"/>
      <c r="K28" s="936"/>
      <c r="L28" s="937"/>
      <c r="M28" s="212"/>
    </row>
    <row r="29" spans="2:56" ht="22.5" customHeight="1">
      <c r="B29" s="55" t="s">
        <v>38</v>
      </c>
      <c r="C29" s="920" t="s">
        <v>35</v>
      </c>
      <c r="D29" s="921"/>
      <c r="E29" s="211">
        <f>'C-2経費内訳表（２年目）'!R48</f>
        <v>0</v>
      </c>
      <c r="F29" s="386" t="s">
        <v>20</v>
      </c>
      <c r="G29" s="935"/>
      <c r="H29" s="936"/>
      <c r="I29" s="936"/>
      <c r="J29" s="936"/>
      <c r="K29" s="936"/>
      <c r="L29" s="937"/>
      <c r="M29" s="212"/>
    </row>
    <row r="30" spans="2:56" ht="22.5" customHeight="1">
      <c r="B30" s="55" t="s">
        <v>39</v>
      </c>
      <c r="C30" s="920" t="s">
        <v>35</v>
      </c>
      <c r="D30" s="921"/>
      <c r="E30" s="211">
        <f>'C-2経費内訳表（２年目）'!S48</f>
        <v>0</v>
      </c>
      <c r="F30" s="386" t="s">
        <v>20</v>
      </c>
      <c r="G30" s="935"/>
      <c r="H30" s="936"/>
      <c r="I30" s="936"/>
      <c r="J30" s="936"/>
      <c r="K30" s="936"/>
      <c r="L30" s="937"/>
      <c r="M30" s="212"/>
    </row>
    <row r="31" spans="2:56" ht="22.5" customHeight="1">
      <c r="B31" s="57" t="s">
        <v>40</v>
      </c>
      <c r="C31" s="920" t="s">
        <v>35</v>
      </c>
      <c r="D31" s="921"/>
      <c r="E31" s="211">
        <f>'C-2経費内訳表（２年目）'!T48</f>
        <v>0</v>
      </c>
      <c r="F31" s="386" t="s">
        <v>20</v>
      </c>
      <c r="G31" s="935"/>
      <c r="H31" s="936"/>
      <c r="I31" s="936"/>
      <c r="J31" s="936"/>
      <c r="K31" s="936"/>
      <c r="L31" s="937"/>
      <c r="M31" s="212"/>
    </row>
    <row r="32" spans="2:56" ht="22.5" customHeight="1">
      <c r="B32" s="978" t="s">
        <v>41</v>
      </c>
      <c r="C32" s="979"/>
      <c r="D32" s="980"/>
      <c r="E32" s="225">
        <f>SUM(E28:E31)</f>
        <v>0</v>
      </c>
      <c r="F32" s="390" t="s">
        <v>20</v>
      </c>
      <c r="G32" s="935"/>
      <c r="H32" s="936"/>
      <c r="I32" s="936"/>
      <c r="J32" s="936"/>
      <c r="K32" s="936"/>
      <c r="L32" s="937"/>
      <c r="M32" s="212"/>
    </row>
    <row r="33" spans="2:21" ht="22.5" customHeight="1" thickBot="1">
      <c r="B33" s="941" t="s">
        <v>42</v>
      </c>
      <c r="C33" s="942"/>
      <c r="D33" s="943"/>
      <c r="E33" s="211">
        <f>'C-2経費内訳表（２年目）'!U49</f>
        <v>0</v>
      </c>
      <c r="F33" s="386" t="s">
        <v>20</v>
      </c>
      <c r="G33" s="938"/>
      <c r="H33" s="939"/>
      <c r="I33" s="939"/>
      <c r="J33" s="939"/>
      <c r="K33" s="939"/>
      <c r="L33" s="940"/>
      <c r="M33" s="212"/>
    </row>
    <row r="34" spans="2:21" ht="22.5" customHeight="1" thickTop="1" thickBot="1">
      <c r="B34" s="975" t="s">
        <v>43</v>
      </c>
      <c r="C34" s="976"/>
      <c r="D34" s="977"/>
      <c r="E34" s="249">
        <f>E32+E33</f>
        <v>0</v>
      </c>
      <c r="F34" s="388" t="s">
        <v>20</v>
      </c>
      <c r="G34" s="972" t="str">
        <f>IF(K1="【完了実績報告用】",""," " &amp; K7)</f>
        <v xml:space="preserve"> (4) 補助対象経費</v>
      </c>
      <c r="H34" s="973"/>
      <c r="I34" s="973"/>
      <c r="J34" s="973"/>
      <c r="K34" s="973"/>
      <c r="L34" s="974"/>
      <c r="M34" s="215"/>
      <c r="N34" s="216"/>
      <c r="O34" s="217"/>
      <c r="P34" s="217"/>
      <c r="Q34" s="217"/>
      <c r="R34" s="217"/>
      <c r="S34" s="217"/>
      <c r="T34" s="217"/>
      <c r="U34" s="217"/>
    </row>
    <row r="35" spans="2:21" ht="22.5" hidden="1" customHeight="1" thickBot="1">
      <c r="B35" s="917" t="s">
        <v>115</v>
      </c>
      <c r="C35" s="918"/>
      <c r="D35" s="919"/>
      <c r="E35" s="232">
        <v>0</v>
      </c>
      <c r="F35" s="233" t="s">
        <v>20</v>
      </c>
      <c r="G35" s="969" t="s">
        <v>116</v>
      </c>
      <c r="H35" s="970"/>
      <c r="I35" s="970"/>
      <c r="J35" s="970"/>
      <c r="K35" s="970"/>
      <c r="L35" s="971"/>
      <c r="M35" s="212"/>
    </row>
    <row r="36" spans="2:21" ht="22.5" hidden="1" customHeight="1" thickTop="1" thickBot="1">
      <c r="B36" s="963" t="s">
        <v>117</v>
      </c>
      <c r="C36" s="964"/>
      <c r="D36" s="965"/>
      <c r="E36" s="213">
        <f>E34-E35</f>
        <v>0</v>
      </c>
      <c r="F36" s="214" t="s">
        <v>20</v>
      </c>
      <c r="G36" s="966" t="str">
        <f>" " &amp; K7</f>
        <v xml:space="preserve"> (4) 補助対象経費</v>
      </c>
      <c r="H36" s="967"/>
      <c r="I36" s="967"/>
      <c r="J36" s="967"/>
      <c r="K36" s="967"/>
      <c r="L36" s="968"/>
      <c r="M36" s="218"/>
      <c r="N36" s="216"/>
      <c r="O36" s="217" t="str">
        <f>IF(N36="×","「経費内訳表」の合計と合っていません。","")</f>
        <v/>
      </c>
      <c r="P36" s="217"/>
      <c r="Q36" s="217"/>
      <c r="R36" s="217"/>
      <c r="S36" s="217"/>
      <c r="T36" s="217"/>
      <c r="U36" s="217"/>
    </row>
    <row r="37" spans="2:21">
      <c r="B37" s="219"/>
    </row>
    <row r="38" spans="2:21" ht="14.25">
      <c r="B38" s="220" t="s">
        <v>44</v>
      </c>
    </row>
    <row r="39" spans="2:21" ht="14.25">
      <c r="B39" s="220"/>
    </row>
  </sheetData>
  <mergeCells count="58">
    <mergeCell ref="K1:L1"/>
    <mergeCell ref="B2:L2"/>
    <mergeCell ref="B3:L3"/>
    <mergeCell ref="C4:L4"/>
    <mergeCell ref="B7:B12"/>
    <mergeCell ref="C7:D7"/>
    <mergeCell ref="E7:F7"/>
    <mergeCell ref="G7:J7"/>
    <mergeCell ref="K7:L7"/>
    <mergeCell ref="G10:I10"/>
    <mergeCell ref="C11:D11"/>
    <mergeCell ref="E11:F11"/>
    <mergeCell ref="G11:J12"/>
    <mergeCell ref="K11:L12"/>
    <mergeCell ref="C9:D9"/>
    <mergeCell ref="E9:F9"/>
    <mergeCell ref="G9:J9"/>
    <mergeCell ref="K9:L9"/>
    <mergeCell ref="AC9:AD9"/>
    <mergeCell ref="CC11:CD11"/>
    <mergeCell ref="AC7:AD7"/>
    <mergeCell ref="BC7:BD7"/>
    <mergeCell ref="CC7:CD7"/>
    <mergeCell ref="G8:I8"/>
    <mergeCell ref="BC9:BD9"/>
    <mergeCell ref="CC9:CD9"/>
    <mergeCell ref="AC11:AD11"/>
    <mergeCell ref="BC11:BD11"/>
    <mergeCell ref="H14:J14"/>
    <mergeCell ref="K14:L14"/>
    <mergeCell ref="H15:J15"/>
    <mergeCell ref="K15:L15"/>
    <mergeCell ref="C29:D29"/>
    <mergeCell ref="B17:L17"/>
    <mergeCell ref="C18:D18"/>
    <mergeCell ref="E18:F18"/>
    <mergeCell ref="G18:L18"/>
    <mergeCell ref="C19:D19"/>
    <mergeCell ref="G19:L33"/>
    <mergeCell ref="C20:D20"/>
    <mergeCell ref="C21:D21"/>
    <mergeCell ref="C22:D22"/>
    <mergeCell ref="C23:D23"/>
    <mergeCell ref="C24:D24"/>
    <mergeCell ref="C25:D25"/>
    <mergeCell ref="C26:D26"/>
    <mergeCell ref="C27:D27"/>
    <mergeCell ref="B28:D28"/>
    <mergeCell ref="B35:D35"/>
    <mergeCell ref="G35:L35"/>
    <mergeCell ref="B36:D36"/>
    <mergeCell ref="G36:L36"/>
    <mergeCell ref="C30:D30"/>
    <mergeCell ref="C31:D31"/>
    <mergeCell ref="B32:D32"/>
    <mergeCell ref="B33:D33"/>
    <mergeCell ref="B34:D34"/>
    <mergeCell ref="G34:L34"/>
  </mergeCells>
  <phoneticPr fontId="8"/>
  <conditionalFormatting sqref="C12 CE16 BE16 AE16 CC12 CE13 BC12 BE13 AC12 AE13">
    <cfRule type="cellIs" dxfId="20" priority="16" operator="equal">
      <formula>""</formula>
    </cfRule>
  </conditionalFormatting>
  <conditionalFormatting sqref="C10">
    <cfRule type="expression" dxfId="19" priority="15">
      <formula>$C$10=""</formula>
    </cfRule>
  </conditionalFormatting>
  <conditionalFormatting sqref="AC10">
    <cfRule type="expression" dxfId="18" priority="11">
      <formula>$C$10=""</formula>
    </cfRule>
  </conditionalFormatting>
  <conditionalFormatting sqref="CC10">
    <cfRule type="expression" dxfId="17" priority="13">
      <formula>$BC$10=""</formula>
    </cfRule>
    <cfRule type="expression" dxfId="16" priority="14">
      <formula>$C$10=""</formula>
    </cfRule>
  </conditionalFormatting>
  <conditionalFormatting sqref="BC10">
    <cfRule type="expression" dxfId="15" priority="12">
      <formula>$C$10=""</formula>
    </cfRule>
  </conditionalFormatting>
  <conditionalFormatting sqref="CE14:CE15 BE14:BE15 AE14:AE15">
    <cfRule type="cellIs" dxfId="14" priority="1"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7" tint="0.79998168889431442"/>
    <pageSetUpPr fitToPage="1"/>
  </sheetPr>
  <dimension ref="A1:AJ53"/>
  <sheetViews>
    <sheetView workbookViewId="0"/>
  </sheetViews>
  <sheetFormatPr defaultRowHeight="18.75"/>
  <cols>
    <col min="1" max="1" width="4.125" style="61" customWidth="1"/>
    <col min="2" max="2" width="6.75" style="62" customWidth="1"/>
    <col min="3" max="3" width="22.5" style="61" customWidth="1"/>
    <col min="4" max="4" width="11.125" style="61" customWidth="1"/>
    <col min="5" max="5" width="4.75" style="156" customWidth="1"/>
    <col min="6" max="6" width="8.5" style="61" customWidth="1"/>
    <col min="7" max="7" width="9.375" style="125" customWidth="1"/>
    <col min="8" max="8" width="9.125" style="247" customWidth="1"/>
    <col min="9" max="20" width="8.5" style="84" customWidth="1"/>
    <col min="21" max="22" width="9.375" style="84" customWidth="1"/>
    <col min="23" max="23" width="10" style="126" customWidth="1"/>
    <col min="24" max="25" width="10.375" style="65" customWidth="1"/>
    <col min="26" max="26" width="10.5" style="61" customWidth="1"/>
    <col min="27" max="27" width="10.75" style="61" customWidth="1"/>
    <col min="28" max="28" width="9" style="61"/>
    <col min="29" max="36" width="9" style="355"/>
    <col min="37" max="16384" width="9" style="61"/>
  </cols>
  <sheetData>
    <row r="1" spans="1:36" s="62" customFormat="1" ht="11.25" customHeight="1">
      <c r="A1" s="61"/>
      <c r="E1" s="156"/>
      <c r="G1" s="63"/>
      <c r="H1" s="235"/>
      <c r="I1" s="64"/>
      <c r="J1" s="64"/>
      <c r="K1" s="64"/>
      <c r="L1" s="64"/>
      <c r="M1" s="64"/>
      <c r="N1" s="64"/>
      <c r="O1" s="64"/>
      <c r="P1" s="64"/>
      <c r="Q1" s="64"/>
      <c r="R1" s="64"/>
      <c r="S1" s="64"/>
      <c r="T1" s="64"/>
      <c r="U1" s="64"/>
      <c r="V1" s="64"/>
      <c r="W1" s="63"/>
      <c r="X1" s="65"/>
      <c r="Y1" s="65"/>
      <c r="AC1" s="376"/>
      <c r="AD1" s="376"/>
      <c r="AE1" s="376"/>
      <c r="AF1" s="376"/>
      <c r="AG1" s="376"/>
      <c r="AH1" s="376"/>
      <c r="AI1" s="376"/>
      <c r="AJ1" s="376"/>
    </row>
    <row r="2" spans="1:36" s="62" customFormat="1" ht="30">
      <c r="A2" s="61"/>
      <c r="B2" s="66" t="str">
        <f>"C-2経費内訳表（" &amp; 'C-1経費内訳（２年目）'!P1 &amp; "）"</f>
        <v>C-2経費内訳表（２年目）</v>
      </c>
      <c r="E2" s="156"/>
      <c r="G2" s="63"/>
      <c r="H2" s="235"/>
      <c r="I2" s="64"/>
      <c r="J2" s="64"/>
      <c r="K2" s="67"/>
      <c r="L2" s="68"/>
      <c r="M2" s="68"/>
      <c r="N2" s="68"/>
      <c r="O2" s="69" t="s">
        <v>45</v>
      </c>
      <c r="P2" s="1003" t="str">
        <f>IF('C-1経費内訳（２年目）'!C4="","",'C-1経費内訳（２年目）'!C4)</f>
        <v/>
      </c>
      <c r="Q2" s="1003"/>
      <c r="R2" s="1003"/>
      <c r="S2" s="1003"/>
      <c r="T2" s="1003"/>
      <c r="U2" s="1003"/>
      <c r="V2" s="1003"/>
      <c r="W2" s="1003"/>
      <c r="X2" s="65"/>
      <c r="Y2" s="65"/>
      <c r="AC2" s="376"/>
      <c r="AD2" s="376"/>
      <c r="AE2" s="376"/>
      <c r="AF2" s="376"/>
      <c r="AG2" s="376"/>
      <c r="AH2" s="376"/>
      <c r="AI2" s="376"/>
      <c r="AJ2" s="376"/>
    </row>
    <row r="3" spans="1:36" s="62" customFormat="1" ht="17.25" customHeight="1" thickBot="1">
      <c r="A3" s="61"/>
      <c r="B3" s="70"/>
      <c r="E3" s="156"/>
      <c r="G3" s="63"/>
      <c r="H3" s="235"/>
      <c r="I3" s="64"/>
      <c r="J3" s="64"/>
      <c r="K3" s="402"/>
      <c r="L3" s="402"/>
      <c r="M3" s="402"/>
      <c r="N3" s="402"/>
      <c r="O3" s="402"/>
      <c r="P3" s="1025" t="str">
        <f>IF(COUNTIF(X8:Y47,"×")&gt;0,"【警告】合計額が一致しません。確認ください。",IF(INT(W48)&lt;&gt;W48,"【警告】セルに小数点が含まれています。整数に直してください。",""))</f>
        <v/>
      </c>
      <c r="Q3" s="1025"/>
      <c r="R3" s="1025"/>
      <c r="S3" s="1025"/>
      <c r="T3" s="1025"/>
      <c r="U3" s="1025"/>
      <c r="V3" s="1025"/>
      <c r="W3" s="1025"/>
      <c r="X3" s="71"/>
      <c r="Y3" s="71"/>
      <c r="Z3" s="71"/>
      <c r="AA3" s="71"/>
      <c r="AC3" s="376"/>
      <c r="AD3" s="376"/>
      <c r="AE3" s="376"/>
      <c r="AF3" s="376"/>
      <c r="AG3" s="376"/>
      <c r="AH3" s="376"/>
      <c r="AI3" s="376"/>
      <c r="AJ3" s="376"/>
    </row>
    <row r="4" spans="1:36" s="72" customFormat="1" ht="24.75" customHeight="1">
      <c r="B4" s="1004" t="s">
        <v>46</v>
      </c>
      <c r="C4" s="1005"/>
      <c r="D4" s="1005"/>
      <c r="E4" s="1005"/>
      <c r="F4" s="1005"/>
      <c r="G4" s="1005"/>
      <c r="H4" s="1006"/>
      <c r="I4" s="1007" t="s">
        <v>181</v>
      </c>
      <c r="J4" s="1008"/>
      <c r="K4" s="1008"/>
      <c r="L4" s="1008"/>
      <c r="M4" s="1008"/>
      <c r="N4" s="1008"/>
      <c r="O4" s="1008"/>
      <c r="P4" s="1008"/>
      <c r="Q4" s="1008"/>
      <c r="R4" s="1008"/>
      <c r="S4" s="1008"/>
      <c r="T4" s="1008"/>
      <c r="U4" s="1009"/>
      <c r="V4" s="1010" t="s">
        <v>182</v>
      </c>
      <c r="W4" s="1013" t="s">
        <v>183</v>
      </c>
      <c r="X4" s="1039" t="s">
        <v>50</v>
      </c>
      <c r="Y4" s="989" t="s">
        <v>51</v>
      </c>
      <c r="Z4" s="992" t="s">
        <v>52</v>
      </c>
      <c r="AA4" s="992" t="s">
        <v>53</v>
      </c>
      <c r="AC4" s="377"/>
      <c r="AD4" s="377"/>
      <c r="AE4" s="377"/>
      <c r="AF4" s="377"/>
      <c r="AG4" s="377"/>
      <c r="AH4" s="377"/>
      <c r="AI4" s="377"/>
      <c r="AJ4" s="377"/>
    </row>
    <row r="5" spans="1:36" s="72" customFormat="1" ht="26.25" customHeight="1">
      <c r="B5" s="1028" t="s">
        <v>54</v>
      </c>
      <c r="C5" s="1031" t="s">
        <v>55</v>
      </c>
      <c r="D5" s="1034" t="s">
        <v>56</v>
      </c>
      <c r="E5" s="1035"/>
      <c r="F5" s="1035"/>
      <c r="G5" s="1035"/>
      <c r="H5" s="1036"/>
      <c r="I5" s="1022" t="s">
        <v>57</v>
      </c>
      <c r="J5" s="1023"/>
      <c r="K5" s="1023"/>
      <c r="L5" s="1023"/>
      <c r="M5" s="1023"/>
      <c r="N5" s="1023"/>
      <c r="O5" s="1023"/>
      <c r="P5" s="1023"/>
      <c r="Q5" s="1024"/>
      <c r="R5" s="73" t="s">
        <v>58</v>
      </c>
      <c r="S5" s="73" t="s">
        <v>59</v>
      </c>
      <c r="T5" s="73" t="s">
        <v>60</v>
      </c>
      <c r="U5" s="1026" t="s">
        <v>61</v>
      </c>
      <c r="V5" s="1011"/>
      <c r="W5" s="1014"/>
      <c r="X5" s="1040"/>
      <c r="Y5" s="990"/>
      <c r="Z5" s="993"/>
      <c r="AA5" s="993"/>
      <c r="AC5" s="377"/>
      <c r="AD5" s="377"/>
      <c r="AE5" s="377"/>
      <c r="AF5" s="377"/>
      <c r="AG5" s="377"/>
      <c r="AH5" s="377"/>
      <c r="AI5" s="377"/>
      <c r="AJ5" s="377"/>
    </row>
    <row r="6" spans="1:36" s="74" customFormat="1" ht="55.5" customHeight="1">
      <c r="B6" s="1029"/>
      <c r="C6" s="1032"/>
      <c r="D6" s="1031" t="s">
        <v>62</v>
      </c>
      <c r="E6" s="1016" t="s">
        <v>63</v>
      </c>
      <c r="F6" s="1016" t="s">
        <v>64</v>
      </c>
      <c r="G6" s="1018" t="s">
        <v>65</v>
      </c>
      <c r="H6" s="1020" t="s">
        <v>66</v>
      </c>
      <c r="I6" s="1022" t="s">
        <v>67</v>
      </c>
      <c r="J6" s="1023"/>
      <c r="K6" s="1023"/>
      <c r="L6" s="1023"/>
      <c r="M6" s="1023"/>
      <c r="N6" s="1024"/>
      <c r="O6" s="1026" t="s">
        <v>68</v>
      </c>
      <c r="P6" s="1026" t="s">
        <v>69</v>
      </c>
      <c r="Q6" s="1026" t="s">
        <v>70</v>
      </c>
      <c r="R6" s="1042" t="s">
        <v>58</v>
      </c>
      <c r="S6" s="1042" t="s">
        <v>59</v>
      </c>
      <c r="T6" s="1042" t="s">
        <v>60</v>
      </c>
      <c r="U6" s="1037"/>
      <c r="V6" s="1011"/>
      <c r="W6" s="1014"/>
      <c r="X6" s="1040"/>
      <c r="Y6" s="990"/>
      <c r="Z6" s="993"/>
      <c r="AA6" s="993"/>
      <c r="AC6" s="378"/>
      <c r="AD6" s="378"/>
      <c r="AE6" s="378"/>
      <c r="AF6" s="378"/>
      <c r="AG6" s="378"/>
      <c r="AH6" s="378"/>
      <c r="AI6" s="378"/>
      <c r="AJ6" s="378"/>
    </row>
    <row r="7" spans="1:36" s="74" customFormat="1" ht="38.25" thickBot="1">
      <c r="B7" s="1030"/>
      <c r="C7" s="1033"/>
      <c r="D7" s="1033"/>
      <c r="E7" s="1038"/>
      <c r="F7" s="1017"/>
      <c r="G7" s="1019"/>
      <c r="H7" s="1021"/>
      <c r="I7" s="415" t="s">
        <v>71</v>
      </c>
      <c r="J7" s="415" t="s">
        <v>72</v>
      </c>
      <c r="K7" s="416" t="s">
        <v>73</v>
      </c>
      <c r="L7" s="416" t="s">
        <v>74</v>
      </c>
      <c r="M7" s="416" t="s">
        <v>75</v>
      </c>
      <c r="N7" s="416" t="s">
        <v>76</v>
      </c>
      <c r="O7" s="1027"/>
      <c r="P7" s="1027"/>
      <c r="Q7" s="1027"/>
      <c r="R7" s="1043"/>
      <c r="S7" s="1043"/>
      <c r="T7" s="1043"/>
      <c r="U7" s="1027"/>
      <c r="V7" s="1012"/>
      <c r="W7" s="1015"/>
      <c r="X7" s="1041"/>
      <c r="Y7" s="991"/>
      <c r="Z7" s="994"/>
      <c r="AA7" s="994"/>
      <c r="AC7" s="378"/>
      <c r="AD7" s="378"/>
      <c r="AE7" s="378"/>
      <c r="AF7" s="378"/>
      <c r="AG7" s="378"/>
      <c r="AH7" s="378"/>
      <c r="AI7" s="378"/>
      <c r="AJ7" s="378"/>
    </row>
    <row r="8" spans="1:36" ht="20.100000000000001" customHeight="1">
      <c r="B8" s="998" t="s">
        <v>220</v>
      </c>
      <c r="C8" s="999"/>
      <c r="D8" s="999"/>
      <c r="E8" s="999"/>
      <c r="F8" s="999"/>
      <c r="G8" s="413"/>
      <c r="H8" s="414"/>
      <c r="I8" s="111"/>
      <c r="J8" s="111"/>
      <c r="K8" s="111"/>
      <c r="L8" s="110"/>
      <c r="M8" s="110"/>
      <c r="N8" s="110"/>
      <c r="O8" s="111"/>
      <c r="P8" s="111"/>
      <c r="Q8" s="111"/>
      <c r="R8" s="111"/>
      <c r="S8" s="111"/>
      <c r="T8" s="111"/>
      <c r="U8" s="111">
        <f t="shared" ref="U8:U19" si="0">SUM(I8:T8)</f>
        <v>0</v>
      </c>
      <c r="V8" s="111">
        <v>0</v>
      </c>
      <c r="W8" s="399">
        <f>SUM(U8,V8)</f>
        <v>0</v>
      </c>
      <c r="X8" s="231" t="s">
        <v>77</v>
      </c>
      <c r="Y8" s="78" t="s">
        <v>77</v>
      </c>
      <c r="Z8" s="78" t="s">
        <v>77</v>
      </c>
      <c r="AA8" s="78" t="s">
        <v>77</v>
      </c>
    </row>
    <row r="9" spans="1:36" ht="20.100000000000001" customHeight="1">
      <c r="B9" s="392">
        <v>1</v>
      </c>
      <c r="C9" s="79"/>
      <c r="D9" s="80"/>
      <c r="E9" s="157"/>
      <c r="F9" s="81"/>
      <c r="G9" s="75" t="str">
        <f t="shared" ref="G9:G19" si="1">IF(OR(E9="",F9=""),"",E9*F9)</f>
        <v/>
      </c>
      <c r="H9" s="236"/>
      <c r="I9" s="76"/>
      <c r="J9" s="76"/>
      <c r="K9" s="76"/>
      <c r="L9" s="77"/>
      <c r="M9" s="77"/>
      <c r="N9" s="77"/>
      <c r="O9" s="76"/>
      <c r="P9" s="76"/>
      <c r="Q9" s="76"/>
      <c r="R9" s="76"/>
      <c r="S9" s="76"/>
      <c r="T9" s="76"/>
      <c r="U9" s="76">
        <f t="shared" si="0"/>
        <v>0</v>
      </c>
      <c r="V9" s="76">
        <v>0</v>
      </c>
      <c r="W9" s="391">
        <f t="shared" ref="W9:W17" si="2">SUM(U9,V9)</f>
        <v>0</v>
      </c>
      <c r="X9" s="82" t="str">
        <f>IF(G9="","",IF(E9*F9=G9,"○","×"))</f>
        <v/>
      </c>
      <c r="Y9" s="83" t="str">
        <f>IF(AND(G9="",W9=0),"",IF(G9=W9,"○","×"))</f>
        <v/>
      </c>
      <c r="Z9" s="83" t="str">
        <f t="shared" ref="Z9:AA18" si="3">IF($G9="","",IF(INT(E9)=E9,"ー","あり"))</f>
        <v/>
      </c>
      <c r="AA9" s="83" t="str">
        <f t="shared" si="3"/>
        <v/>
      </c>
    </row>
    <row r="10" spans="1:36" ht="20.100000000000001" customHeight="1">
      <c r="B10" s="392">
        <v>2</v>
      </c>
      <c r="C10" s="79"/>
      <c r="D10" s="80"/>
      <c r="E10" s="157"/>
      <c r="F10" s="81"/>
      <c r="G10" s="75" t="str">
        <f t="shared" si="1"/>
        <v/>
      </c>
      <c r="H10" s="236"/>
      <c r="I10" s="76"/>
      <c r="J10" s="76"/>
      <c r="K10" s="76"/>
      <c r="L10" s="77"/>
      <c r="M10" s="77"/>
      <c r="N10" s="77"/>
      <c r="O10" s="76"/>
      <c r="P10" s="76"/>
      <c r="Q10" s="76"/>
      <c r="R10" s="76"/>
      <c r="S10" s="76"/>
      <c r="T10" s="76"/>
      <c r="U10" s="76">
        <f t="shared" si="0"/>
        <v>0</v>
      </c>
      <c r="V10" s="76">
        <v>0</v>
      </c>
      <c r="W10" s="391">
        <f t="shared" si="2"/>
        <v>0</v>
      </c>
      <c r="X10" s="82" t="str">
        <f t="shared" ref="X10:X19" si="4">IF(G10="","",IF(E10*F10=G10,"○","×"))</f>
        <v/>
      </c>
      <c r="Y10" s="83" t="str">
        <f t="shared" ref="Y10:Y19" si="5">IF(AND(G10="",W10=0),"",IF(G10=W10,"○","×"))</f>
        <v/>
      </c>
      <c r="Z10" s="83" t="str">
        <f t="shared" si="3"/>
        <v/>
      </c>
      <c r="AA10" s="83" t="str">
        <f t="shared" si="3"/>
        <v/>
      </c>
    </row>
    <row r="11" spans="1:36" ht="20.100000000000001" customHeight="1">
      <c r="B11" s="392">
        <v>3</v>
      </c>
      <c r="C11" s="79"/>
      <c r="D11" s="80"/>
      <c r="E11" s="157"/>
      <c r="F11" s="81"/>
      <c r="G11" s="75" t="str">
        <f t="shared" si="1"/>
        <v/>
      </c>
      <c r="H11" s="236"/>
      <c r="I11" s="76"/>
      <c r="J11" s="76"/>
      <c r="K11" s="76"/>
      <c r="L11" s="77"/>
      <c r="M11" s="77"/>
      <c r="N11" s="77"/>
      <c r="O11" s="76"/>
      <c r="P11" s="76"/>
      <c r="Q11" s="76"/>
      <c r="R11" s="76"/>
      <c r="S11" s="76"/>
      <c r="T11" s="76"/>
      <c r="U11" s="76">
        <f t="shared" si="0"/>
        <v>0</v>
      </c>
      <c r="V11" s="76">
        <v>0</v>
      </c>
      <c r="W11" s="391">
        <f t="shared" si="2"/>
        <v>0</v>
      </c>
      <c r="X11" s="82" t="str">
        <f t="shared" si="4"/>
        <v/>
      </c>
      <c r="Y11" s="83" t="str">
        <f t="shared" si="5"/>
        <v/>
      </c>
      <c r="Z11" s="83" t="str">
        <f t="shared" si="3"/>
        <v/>
      </c>
      <c r="AA11" s="83" t="str">
        <f t="shared" si="3"/>
        <v/>
      </c>
    </row>
    <row r="12" spans="1:36" ht="20.100000000000001" customHeight="1">
      <c r="B12" s="392">
        <v>4</v>
      </c>
      <c r="C12" s="79"/>
      <c r="D12" s="80"/>
      <c r="E12" s="157"/>
      <c r="F12" s="81"/>
      <c r="G12" s="75" t="str">
        <f t="shared" si="1"/>
        <v/>
      </c>
      <c r="H12" s="236"/>
      <c r="I12" s="76"/>
      <c r="J12" s="393"/>
      <c r="K12" s="76"/>
      <c r="L12" s="77"/>
      <c r="M12" s="77"/>
      <c r="N12" s="77"/>
      <c r="O12" s="76"/>
      <c r="P12" s="76"/>
      <c r="Q12" s="76"/>
      <c r="R12" s="76"/>
      <c r="S12" s="76"/>
      <c r="T12" s="76"/>
      <c r="U12" s="76">
        <f t="shared" si="0"/>
        <v>0</v>
      </c>
      <c r="V12" s="76">
        <v>0</v>
      </c>
      <c r="W12" s="391">
        <f t="shared" si="2"/>
        <v>0</v>
      </c>
      <c r="X12" s="82" t="str">
        <f t="shared" si="4"/>
        <v/>
      </c>
      <c r="Y12" s="83" t="str">
        <f t="shared" si="5"/>
        <v/>
      </c>
      <c r="Z12" s="83" t="str">
        <f t="shared" si="3"/>
        <v/>
      </c>
      <c r="AA12" s="83" t="str">
        <f t="shared" si="3"/>
        <v/>
      </c>
    </row>
    <row r="13" spans="1:36" ht="20.100000000000001" customHeight="1">
      <c r="B13" s="392">
        <v>5</v>
      </c>
      <c r="C13" s="79"/>
      <c r="D13" s="80"/>
      <c r="E13" s="157"/>
      <c r="F13" s="81"/>
      <c r="G13" s="75" t="str">
        <f t="shared" si="1"/>
        <v/>
      </c>
      <c r="H13" s="236"/>
      <c r="I13" s="76"/>
      <c r="J13" s="76"/>
      <c r="K13" s="76"/>
      <c r="L13" s="77"/>
      <c r="M13" s="77"/>
      <c r="N13" s="77"/>
      <c r="O13" s="76"/>
      <c r="P13" s="76"/>
      <c r="Q13" s="76"/>
      <c r="R13" s="76"/>
      <c r="S13" s="76"/>
      <c r="T13" s="76"/>
      <c r="U13" s="76">
        <f t="shared" si="0"/>
        <v>0</v>
      </c>
      <c r="V13" s="76">
        <v>0</v>
      </c>
      <c r="W13" s="391">
        <f t="shared" si="2"/>
        <v>0</v>
      </c>
      <c r="X13" s="82" t="str">
        <f t="shared" si="4"/>
        <v/>
      </c>
      <c r="Y13" s="83" t="str">
        <f t="shared" si="5"/>
        <v/>
      </c>
      <c r="Z13" s="83" t="str">
        <f t="shared" si="3"/>
        <v/>
      </c>
      <c r="AA13" s="83" t="str">
        <f t="shared" si="3"/>
        <v/>
      </c>
    </row>
    <row r="14" spans="1:36" ht="20.100000000000001" customHeight="1">
      <c r="B14" s="392">
        <v>6</v>
      </c>
      <c r="C14" s="79"/>
      <c r="D14" s="80"/>
      <c r="E14" s="157"/>
      <c r="F14" s="81"/>
      <c r="G14" s="75" t="str">
        <f t="shared" si="1"/>
        <v/>
      </c>
      <c r="H14" s="236"/>
      <c r="I14" s="76"/>
      <c r="J14" s="76"/>
      <c r="K14" s="76"/>
      <c r="L14" s="77"/>
      <c r="M14" s="77"/>
      <c r="N14" s="77"/>
      <c r="O14" s="76"/>
      <c r="P14" s="76"/>
      <c r="Q14" s="76"/>
      <c r="R14" s="76"/>
      <c r="S14" s="76"/>
      <c r="T14" s="76"/>
      <c r="U14" s="76">
        <f t="shared" si="0"/>
        <v>0</v>
      </c>
      <c r="V14" s="76">
        <v>0</v>
      </c>
      <c r="W14" s="391">
        <f t="shared" si="2"/>
        <v>0</v>
      </c>
      <c r="X14" s="82" t="str">
        <f t="shared" si="4"/>
        <v/>
      </c>
      <c r="Y14" s="83" t="str">
        <f t="shared" si="5"/>
        <v/>
      </c>
      <c r="Z14" s="83" t="str">
        <f t="shared" si="3"/>
        <v/>
      </c>
      <c r="AA14" s="83" t="str">
        <f t="shared" si="3"/>
        <v/>
      </c>
    </row>
    <row r="15" spans="1:36" ht="20.100000000000001" customHeight="1">
      <c r="B15" s="392">
        <v>7</v>
      </c>
      <c r="C15" s="79"/>
      <c r="D15" s="80"/>
      <c r="E15" s="157"/>
      <c r="F15" s="81"/>
      <c r="G15" s="75" t="str">
        <f t="shared" si="1"/>
        <v/>
      </c>
      <c r="H15" s="236"/>
      <c r="I15" s="76"/>
      <c r="J15" s="76"/>
      <c r="K15" s="76"/>
      <c r="L15" s="77"/>
      <c r="M15" s="77"/>
      <c r="N15" s="77"/>
      <c r="O15" s="76"/>
      <c r="P15" s="76"/>
      <c r="Q15" s="76"/>
      <c r="R15" s="76"/>
      <c r="S15" s="76"/>
      <c r="T15" s="76"/>
      <c r="U15" s="76">
        <f t="shared" si="0"/>
        <v>0</v>
      </c>
      <c r="V15" s="76">
        <v>0</v>
      </c>
      <c r="W15" s="391">
        <f t="shared" si="2"/>
        <v>0</v>
      </c>
      <c r="X15" s="82" t="str">
        <f t="shared" si="4"/>
        <v/>
      </c>
      <c r="Y15" s="83" t="str">
        <f t="shared" si="5"/>
        <v/>
      </c>
      <c r="Z15" s="83" t="str">
        <f t="shared" si="3"/>
        <v/>
      </c>
      <c r="AA15" s="83" t="str">
        <f t="shared" si="3"/>
        <v/>
      </c>
    </row>
    <row r="16" spans="1:36" ht="20.100000000000001" customHeight="1">
      <c r="B16" s="392">
        <v>8</v>
      </c>
      <c r="C16" s="79"/>
      <c r="D16" s="80"/>
      <c r="E16" s="157"/>
      <c r="F16" s="81"/>
      <c r="G16" s="75" t="str">
        <f t="shared" si="1"/>
        <v/>
      </c>
      <c r="H16" s="236"/>
      <c r="I16" s="76"/>
      <c r="J16" s="76"/>
      <c r="K16" s="76"/>
      <c r="L16" s="77"/>
      <c r="M16" s="77"/>
      <c r="N16" s="77"/>
      <c r="O16" s="76"/>
      <c r="P16" s="76"/>
      <c r="Q16" s="76"/>
      <c r="R16" s="76"/>
      <c r="S16" s="76"/>
      <c r="T16" s="76"/>
      <c r="U16" s="76">
        <f t="shared" si="0"/>
        <v>0</v>
      </c>
      <c r="V16" s="76">
        <v>0</v>
      </c>
      <c r="W16" s="391">
        <f t="shared" si="2"/>
        <v>0</v>
      </c>
      <c r="X16" s="82" t="str">
        <f t="shared" si="4"/>
        <v/>
      </c>
      <c r="Y16" s="83" t="str">
        <f t="shared" si="5"/>
        <v/>
      </c>
      <c r="Z16" s="83" t="str">
        <f t="shared" si="3"/>
        <v/>
      </c>
      <c r="AA16" s="83" t="str">
        <f t="shared" si="3"/>
        <v/>
      </c>
    </row>
    <row r="17" spans="2:27" ht="20.100000000000001" customHeight="1">
      <c r="B17" s="392">
        <v>9</v>
      </c>
      <c r="C17" s="79"/>
      <c r="D17" s="80"/>
      <c r="E17" s="157"/>
      <c r="F17" s="81"/>
      <c r="G17" s="75" t="str">
        <f t="shared" si="1"/>
        <v/>
      </c>
      <c r="H17" s="236"/>
      <c r="I17" s="76"/>
      <c r="J17" s="76"/>
      <c r="K17" s="76"/>
      <c r="L17" s="77"/>
      <c r="M17" s="77"/>
      <c r="N17" s="77"/>
      <c r="O17" s="76"/>
      <c r="P17" s="76"/>
      <c r="Q17" s="76"/>
      <c r="R17" s="76"/>
      <c r="S17" s="76"/>
      <c r="T17" s="76"/>
      <c r="U17" s="76">
        <f t="shared" si="0"/>
        <v>0</v>
      </c>
      <c r="V17" s="76">
        <v>0</v>
      </c>
      <c r="W17" s="391">
        <f t="shared" si="2"/>
        <v>0</v>
      </c>
      <c r="X17" s="82" t="str">
        <f t="shared" si="4"/>
        <v/>
      </c>
      <c r="Y17" s="83" t="str">
        <f t="shared" si="5"/>
        <v/>
      </c>
      <c r="Z17" s="83" t="str">
        <f t="shared" si="3"/>
        <v/>
      </c>
      <c r="AA17" s="83" t="str">
        <f t="shared" si="3"/>
        <v/>
      </c>
    </row>
    <row r="18" spans="2:27" ht="20.100000000000001" customHeight="1">
      <c r="B18" s="392">
        <v>10</v>
      </c>
      <c r="C18" s="79"/>
      <c r="D18" s="80"/>
      <c r="E18" s="157"/>
      <c r="F18" s="81"/>
      <c r="G18" s="75" t="str">
        <f t="shared" si="1"/>
        <v/>
      </c>
      <c r="H18" s="236"/>
      <c r="I18" s="76"/>
      <c r="J18" s="76"/>
      <c r="K18" s="76"/>
      <c r="L18" s="77"/>
      <c r="M18" s="77"/>
      <c r="N18" s="77"/>
      <c r="O18" s="76"/>
      <c r="P18" s="76"/>
      <c r="Q18" s="76"/>
      <c r="R18" s="76"/>
      <c r="S18" s="76"/>
      <c r="T18" s="76"/>
      <c r="U18" s="76">
        <f t="shared" si="0"/>
        <v>0</v>
      </c>
      <c r="V18" s="76">
        <v>0</v>
      </c>
      <c r="W18" s="391">
        <f>SUM(U18,V18)</f>
        <v>0</v>
      </c>
      <c r="X18" s="82" t="str">
        <f t="shared" si="4"/>
        <v/>
      </c>
      <c r="Y18" s="83" t="str">
        <f t="shared" si="5"/>
        <v/>
      </c>
      <c r="Z18" s="83" t="str">
        <f t="shared" si="3"/>
        <v/>
      </c>
      <c r="AA18" s="83" t="str">
        <f t="shared" si="3"/>
        <v/>
      </c>
    </row>
    <row r="19" spans="2:27" ht="20.100000000000001" customHeight="1">
      <c r="B19" s="394"/>
      <c r="C19" s="85"/>
      <c r="D19" s="86"/>
      <c r="E19" s="158"/>
      <c r="F19" s="87"/>
      <c r="G19" s="75" t="str">
        <f t="shared" si="1"/>
        <v/>
      </c>
      <c r="H19" s="237"/>
      <c r="I19" s="88"/>
      <c r="J19" s="88"/>
      <c r="K19" s="88"/>
      <c r="L19" s="89"/>
      <c r="M19" s="89"/>
      <c r="N19" s="89"/>
      <c r="O19" s="88"/>
      <c r="P19" s="88"/>
      <c r="Q19" s="88"/>
      <c r="R19" s="88"/>
      <c r="S19" s="88"/>
      <c r="T19" s="88"/>
      <c r="U19" s="76">
        <f t="shared" si="0"/>
        <v>0</v>
      </c>
      <c r="V19" s="76">
        <v>0</v>
      </c>
      <c r="W19" s="391">
        <f>SUM(U19,V19)</f>
        <v>0</v>
      </c>
      <c r="X19" s="82" t="str">
        <f t="shared" si="4"/>
        <v/>
      </c>
      <c r="Y19" s="83" t="str">
        <f t="shared" si="5"/>
        <v/>
      </c>
      <c r="Z19" s="83" t="str">
        <f>IF($G19="","",IF(INT(E19)=E19,"ー","あり"))</f>
        <v/>
      </c>
      <c r="AA19" s="83" t="str">
        <f>IF($G19="","",IF(INT(F19)=F19,"ー","あり"))</f>
        <v/>
      </c>
    </row>
    <row r="20" spans="2:27" ht="20.100000000000001" customHeight="1" thickBot="1">
      <c r="B20" s="395" t="s">
        <v>78</v>
      </c>
      <c r="C20" s="90"/>
      <c r="D20" s="90"/>
      <c r="E20" s="159"/>
      <c r="F20" s="91"/>
      <c r="G20" s="92">
        <f>SUM(G8:G19)</f>
        <v>0</v>
      </c>
      <c r="H20" s="238"/>
      <c r="I20" s="93">
        <f>SUM(I8:I19)</f>
        <v>0</v>
      </c>
      <c r="J20" s="93">
        <f>SUM(J8:J19)</f>
        <v>0</v>
      </c>
      <c r="K20" s="93">
        <f>SUM(K8:K19)</f>
        <v>0</v>
      </c>
      <c r="L20" s="94"/>
      <c r="M20" s="94"/>
      <c r="N20" s="94"/>
      <c r="O20" s="93">
        <f t="shared" ref="O20:W20" si="6">SUM(O8:O19)</f>
        <v>0</v>
      </c>
      <c r="P20" s="93">
        <f t="shared" si="6"/>
        <v>0</v>
      </c>
      <c r="Q20" s="93">
        <f t="shared" si="6"/>
        <v>0</v>
      </c>
      <c r="R20" s="93">
        <f t="shared" si="6"/>
        <v>0</v>
      </c>
      <c r="S20" s="93">
        <f t="shared" si="6"/>
        <v>0</v>
      </c>
      <c r="T20" s="93">
        <f t="shared" si="6"/>
        <v>0</v>
      </c>
      <c r="U20" s="93">
        <f t="shared" si="6"/>
        <v>0</v>
      </c>
      <c r="V20" s="93">
        <f t="shared" si="6"/>
        <v>0</v>
      </c>
      <c r="W20" s="396">
        <f t="shared" si="6"/>
        <v>0</v>
      </c>
      <c r="X20" s="231" t="s">
        <v>77</v>
      </c>
      <c r="Y20" s="83" t="str">
        <f>IF(AND(G20=0,W20=0),"",IF(G20=W20,"○","×"))</f>
        <v/>
      </c>
      <c r="Z20" s="78" t="s">
        <v>77</v>
      </c>
      <c r="AA20" s="78" t="s">
        <v>77</v>
      </c>
    </row>
    <row r="21" spans="2:27" ht="20.100000000000001" customHeight="1">
      <c r="B21" s="983" t="s">
        <v>79</v>
      </c>
      <c r="C21" s="95" t="s">
        <v>80</v>
      </c>
      <c r="D21" s="96"/>
      <c r="E21" s="160"/>
      <c r="F21" s="97"/>
      <c r="G21" s="98"/>
      <c r="H21" s="239" t="s">
        <v>81</v>
      </c>
      <c r="I21" s="99"/>
      <c r="J21" s="99"/>
      <c r="K21" s="99"/>
      <c r="L21" s="100" t="str">
        <f>IF(OR(U20=0,G21=""),"",ROUNDDOWN(G21*U20/W20,0))</f>
        <v/>
      </c>
      <c r="M21" s="99"/>
      <c r="N21" s="99"/>
      <c r="O21" s="99"/>
      <c r="P21" s="99"/>
      <c r="Q21" s="99"/>
      <c r="R21" s="99"/>
      <c r="S21" s="99"/>
      <c r="T21" s="99"/>
      <c r="U21" s="100">
        <f>SUM(I21:T21)</f>
        <v>0</v>
      </c>
      <c r="V21" s="100">
        <f>IF(U21="","",G21-U21)</f>
        <v>0</v>
      </c>
      <c r="W21" s="397">
        <f>SUM(U21,V21)</f>
        <v>0</v>
      </c>
      <c r="X21" s="231" t="s">
        <v>77</v>
      </c>
      <c r="Y21" s="83" t="str">
        <f>IF($G21=0,"",IF(G21=W21,"○","×"))</f>
        <v/>
      </c>
      <c r="Z21" s="78" t="s">
        <v>77</v>
      </c>
      <c r="AA21" s="78" t="s">
        <v>77</v>
      </c>
    </row>
    <row r="22" spans="2:27" ht="20.100000000000001" customHeight="1">
      <c r="B22" s="984"/>
      <c r="C22" s="101" t="s">
        <v>82</v>
      </c>
      <c r="D22" s="102"/>
      <c r="E22" s="161"/>
      <c r="F22" s="103"/>
      <c r="G22" s="75"/>
      <c r="H22" s="240" t="s">
        <v>81</v>
      </c>
      <c r="I22" s="77"/>
      <c r="J22" s="77"/>
      <c r="K22" s="77"/>
      <c r="L22" s="77"/>
      <c r="M22" s="76" t="str">
        <f>IF(OR(U20=0,G22=""),"",ROUNDDOWN(G22*U20/W20,0))</f>
        <v/>
      </c>
      <c r="N22" s="77"/>
      <c r="O22" s="77"/>
      <c r="P22" s="77"/>
      <c r="Q22" s="77"/>
      <c r="R22" s="77"/>
      <c r="S22" s="77"/>
      <c r="T22" s="77"/>
      <c r="U22" s="76">
        <f>SUM(I22:T22)</f>
        <v>0</v>
      </c>
      <c r="V22" s="76">
        <f>IF(U22="","",G22-U22)</f>
        <v>0</v>
      </c>
      <c r="W22" s="391">
        <f>SUM(U22,V22)</f>
        <v>0</v>
      </c>
      <c r="X22" s="231" t="s">
        <v>77</v>
      </c>
      <c r="Y22" s="83" t="str">
        <f t="shared" ref="Y22:Y26" si="7">IF($G22=0,"",IF(G22=W22,"○","×"))</f>
        <v/>
      </c>
      <c r="Z22" s="78" t="s">
        <v>77</v>
      </c>
      <c r="AA22" s="78" t="s">
        <v>77</v>
      </c>
    </row>
    <row r="23" spans="2:27" ht="20.100000000000001" customHeight="1" thickBot="1">
      <c r="B23" s="985"/>
      <c r="C23" s="104" t="s">
        <v>83</v>
      </c>
      <c r="D23" s="105"/>
      <c r="E23" s="162"/>
      <c r="F23" s="91"/>
      <c r="G23" s="92"/>
      <c r="H23" s="241" t="s">
        <v>81</v>
      </c>
      <c r="I23" s="94"/>
      <c r="J23" s="94"/>
      <c r="K23" s="94"/>
      <c r="L23" s="94"/>
      <c r="M23" s="94"/>
      <c r="N23" s="93" t="str">
        <f>IF(OR(U20=0,G23=""),"",ROUNDDOWN(G23*U20/W20,0))</f>
        <v/>
      </c>
      <c r="O23" s="94"/>
      <c r="P23" s="94"/>
      <c r="Q23" s="94"/>
      <c r="R23" s="94"/>
      <c r="S23" s="94"/>
      <c r="T23" s="94"/>
      <c r="U23" s="93">
        <f>SUM(I23:T23)</f>
        <v>0</v>
      </c>
      <c r="V23" s="93">
        <f>IF(U23="","",G23-U23)</f>
        <v>0</v>
      </c>
      <c r="W23" s="396">
        <f>SUM(U23,V23)</f>
        <v>0</v>
      </c>
      <c r="X23" s="231" t="s">
        <v>77</v>
      </c>
      <c r="Y23" s="83" t="str">
        <f t="shared" si="7"/>
        <v/>
      </c>
      <c r="Z23" s="78" t="s">
        <v>77</v>
      </c>
      <c r="AA23" s="78" t="s">
        <v>77</v>
      </c>
    </row>
    <row r="24" spans="2:27" ht="20.100000000000001" customHeight="1">
      <c r="B24" s="398"/>
      <c r="C24" s="106" t="s">
        <v>84</v>
      </c>
      <c r="D24" s="107"/>
      <c r="E24" s="163"/>
      <c r="F24" s="108"/>
      <c r="G24" s="109"/>
      <c r="H24" s="242" t="s">
        <v>81</v>
      </c>
      <c r="I24" s="110"/>
      <c r="J24" s="110"/>
      <c r="K24" s="110"/>
      <c r="L24" s="110"/>
      <c r="M24" s="110"/>
      <c r="N24" s="110"/>
      <c r="O24" s="110"/>
      <c r="P24" s="110"/>
      <c r="Q24" s="111" t="str">
        <f>IF(OR(U20=0,G24=""),"",ROUNDDOWN(G24*U20/W20,0))</f>
        <v/>
      </c>
      <c r="R24" s="110"/>
      <c r="S24" s="110"/>
      <c r="T24" s="110"/>
      <c r="U24" s="111">
        <f>SUM(I24:T24)</f>
        <v>0</v>
      </c>
      <c r="V24" s="111">
        <f>IF(U24="","",G24-U24)</f>
        <v>0</v>
      </c>
      <c r="W24" s="399">
        <f>SUM(U24,V24)</f>
        <v>0</v>
      </c>
      <c r="X24" s="231" t="s">
        <v>77</v>
      </c>
      <c r="Y24" s="83" t="str">
        <f t="shared" si="7"/>
        <v/>
      </c>
      <c r="Z24" s="78" t="s">
        <v>77</v>
      </c>
      <c r="AA24" s="78" t="s">
        <v>77</v>
      </c>
    </row>
    <row r="25" spans="2:27" ht="20.100000000000001" customHeight="1">
      <c r="B25" s="400"/>
      <c r="C25" s="112" t="s">
        <v>85</v>
      </c>
      <c r="D25" s="102"/>
      <c r="E25" s="161"/>
      <c r="F25" s="103"/>
      <c r="G25" s="75"/>
      <c r="H25" s="240"/>
      <c r="I25" s="77"/>
      <c r="J25" s="77"/>
      <c r="K25" s="77"/>
      <c r="L25" s="77"/>
      <c r="M25" s="77"/>
      <c r="N25" s="77"/>
      <c r="O25" s="77"/>
      <c r="P25" s="77"/>
      <c r="Q25" s="76" t="str">
        <f>IF(OR(U20=0,G25=""),"",ROUNDDOWN(G25*U20/W20,0))</f>
        <v/>
      </c>
      <c r="R25" s="77"/>
      <c r="S25" s="77"/>
      <c r="T25" s="77"/>
      <c r="U25" s="76">
        <f>SUM(I25:T25)</f>
        <v>0</v>
      </c>
      <c r="V25" s="76">
        <f>IF(U25="","",G25-U25)</f>
        <v>0</v>
      </c>
      <c r="W25" s="391">
        <f>SUM(U25,V25)</f>
        <v>0</v>
      </c>
      <c r="X25" s="231" t="s">
        <v>77</v>
      </c>
      <c r="Y25" s="83" t="str">
        <f t="shared" si="7"/>
        <v/>
      </c>
      <c r="Z25" s="78" t="s">
        <v>77</v>
      </c>
      <c r="AA25" s="78" t="s">
        <v>77</v>
      </c>
    </row>
    <row r="26" spans="2:27" ht="20.100000000000001" customHeight="1" thickBot="1">
      <c r="B26" s="395" t="s">
        <v>78</v>
      </c>
      <c r="C26" s="113"/>
      <c r="D26" s="113"/>
      <c r="E26" s="164"/>
      <c r="F26" s="114"/>
      <c r="G26" s="92">
        <f>SUM(G21:G25)</f>
        <v>0</v>
      </c>
      <c r="H26" s="243"/>
      <c r="I26" s="94"/>
      <c r="J26" s="94"/>
      <c r="K26" s="94"/>
      <c r="L26" s="93">
        <f t="shared" ref="L26:U26" si="8">SUM(L21:L25)</f>
        <v>0</v>
      </c>
      <c r="M26" s="93">
        <f t="shared" si="8"/>
        <v>0</v>
      </c>
      <c r="N26" s="93">
        <f t="shared" si="8"/>
        <v>0</v>
      </c>
      <c r="O26" s="93">
        <f t="shared" si="8"/>
        <v>0</v>
      </c>
      <c r="P26" s="93">
        <f t="shared" si="8"/>
        <v>0</v>
      </c>
      <c r="Q26" s="93">
        <f t="shared" si="8"/>
        <v>0</v>
      </c>
      <c r="R26" s="93">
        <f t="shared" si="8"/>
        <v>0</v>
      </c>
      <c r="S26" s="93">
        <f t="shared" si="8"/>
        <v>0</v>
      </c>
      <c r="T26" s="93">
        <f t="shared" si="8"/>
        <v>0</v>
      </c>
      <c r="U26" s="93">
        <f t="shared" si="8"/>
        <v>0</v>
      </c>
      <c r="V26" s="93">
        <f>SUM(V21:V25)</f>
        <v>0</v>
      </c>
      <c r="W26" s="396">
        <f>SUM(W21:W25)</f>
        <v>0</v>
      </c>
      <c r="X26" s="231" t="s">
        <v>77</v>
      </c>
      <c r="Y26" s="83" t="str">
        <f t="shared" si="7"/>
        <v/>
      </c>
      <c r="Z26" s="78" t="s">
        <v>77</v>
      </c>
      <c r="AA26" s="78" t="s">
        <v>77</v>
      </c>
    </row>
    <row r="27" spans="2:27" ht="20.100000000000001" customHeight="1" thickBot="1">
      <c r="B27" s="986" t="str">
        <f>B8&amp;"の計"</f>
        <v>見積書１【蓄電池以外】の計</v>
      </c>
      <c r="C27" s="987"/>
      <c r="D27" s="987"/>
      <c r="E27" s="987"/>
      <c r="F27" s="988"/>
      <c r="G27" s="183">
        <f>SUM(G20,G26)</f>
        <v>0</v>
      </c>
      <c r="H27" s="244"/>
      <c r="I27" s="184">
        <f t="shared" ref="I27:W27" si="9">SUM(I20,I26)</f>
        <v>0</v>
      </c>
      <c r="J27" s="184">
        <f t="shared" si="9"/>
        <v>0</v>
      </c>
      <c r="K27" s="184">
        <f t="shared" si="9"/>
        <v>0</v>
      </c>
      <c r="L27" s="184">
        <f t="shared" si="9"/>
        <v>0</v>
      </c>
      <c r="M27" s="184">
        <f t="shared" si="9"/>
        <v>0</v>
      </c>
      <c r="N27" s="184">
        <f t="shared" si="9"/>
        <v>0</v>
      </c>
      <c r="O27" s="184">
        <f t="shared" si="9"/>
        <v>0</v>
      </c>
      <c r="P27" s="184">
        <f t="shared" si="9"/>
        <v>0</v>
      </c>
      <c r="Q27" s="184">
        <f t="shared" si="9"/>
        <v>0</v>
      </c>
      <c r="R27" s="184">
        <f t="shared" si="9"/>
        <v>0</v>
      </c>
      <c r="S27" s="184">
        <f t="shared" si="9"/>
        <v>0</v>
      </c>
      <c r="T27" s="184">
        <f t="shared" si="9"/>
        <v>0</v>
      </c>
      <c r="U27" s="184">
        <f>SUM(U20,U26)</f>
        <v>0</v>
      </c>
      <c r="V27" s="184">
        <f t="shared" si="9"/>
        <v>0</v>
      </c>
      <c r="W27" s="401">
        <f t="shared" si="9"/>
        <v>0</v>
      </c>
      <c r="X27" s="231" t="s">
        <v>77</v>
      </c>
      <c r="Y27" s="83" t="str">
        <f t="shared" ref="Y27" si="10">IF(AND(G27=0,W27=0),"",IF(G27=W27,"○","×"))</f>
        <v/>
      </c>
      <c r="Z27" s="78" t="s">
        <v>77</v>
      </c>
      <c r="AA27" s="78" t="s">
        <v>77</v>
      </c>
    </row>
    <row r="28" spans="2:27" ht="20.100000000000001" customHeight="1">
      <c r="B28" s="1000" t="s">
        <v>221</v>
      </c>
      <c r="C28" s="1001"/>
      <c r="D28" s="1001"/>
      <c r="E28" s="1001"/>
      <c r="F28" s="1002"/>
      <c r="G28" s="75"/>
      <c r="H28" s="236"/>
      <c r="I28" s="76"/>
      <c r="J28" s="76"/>
      <c r="K28" s="76"/>
      <c r="L28" s="77"/>
      <c r="M28" s="77"/>
      <c r="N28" s="77"/>
      <c r="O28" s="76"/>
      <c r="P28" s="76"/>
      <c r="Q28" s="76"/>
      <c r="R28" s="76"/>
      <c r="S28" s="76"/>
      <c r="T28" s="76"/>
      <c r="U28" s="76">
        <f t="shared" ref="U28:U33" si="11">SUM(I28:T28)</f>
        <v>0</v>
      </c>
      <c r="V28" s="76">
        <v>0</v>
      </c>
      <c r="W28" s="391">
        <f>SUM(U28,V28)</f>
        <v>0</v>
      </c>
      <c r="X28" s="231" t="s">
        <v>77</v>
      </c>
      <c r="Y28" s="78" t="s">
        <v>77</v>
      </c>
      <c r="Z28" s="78" t="s">
        <v>77</v>
      </c>
      <c r="AA28" s="78" t="s">
        <v>77</v>
      </c>
    </row>
    <row r="29" spans="2:27" ht="20.100000000000001" customHeight="1">
      <c r="B29" s="392">
        <v>1</v>
      </c>
      <c r="C29" s="79"/>
      <c r="D29" s="80"/>
      <c r="E29" s="157"/>
      <c r="F29" s="81"/>
      <c r="G29" s="75" t="str">
        <f>IF(OR(E29="",F29=""),"",E29*F29)</f>
        <v/>
      </c>
      <c r="H29" s="236"/>
      <c r="I29" s="76"/>
      <c r="J29" s="76"/>
      <c r="K29" s="76"/>
      <c r="L29" s="77"/>
      <c r="M29" s="77"/>
      <c r="N29" s="77"/>
      <c r="O29" s="76"/>
      <c r="P29" s="76"/>
      <c r="Q29" s="76"/>
      <c r="R29" s="76"/>
      <c r="S29" s="76"/>
      <c r="T29" s="76"/>
      <c r="U29" s="76">
        <f t="shared" si="11"/>
        <v>0</v>
      </c>
      <c r="V29" s="76">
        <v>0</v>
      </c>
      <c r="W29" s="391">
        <f t="shared" ref="W29:W37" si="12">SUM(U29,V29)</f>
        <v>0</v>
      </c>
      <c r="X29" s="82" t="str">
        <f t="shared" ref="X29:X39" si="13">IF(G29="","",IF(E29*F29=G29,"○","×"))</f>
        <v/>
      </c>
      <c r="Y29" s="83" t="str">
        <f t="shared" ref="Y29:Y39" si="14">IF(AND(G29="",W29=0),"",IF(G29=W29,"○","×"))</f>
        <v/>
      </c>
      <c r="Z29" s="83" t="str">
        <f t="shared" ref="Z29:AA39" si="15">IF($G29="","",IF(INT(E29)=E29,"ー","あり"))</f>
        <v/>
      </c>
      <c r="AA29" s="83" t="str">
        <f t="shared" si="15"/>
        <v/>
      </c>
    </row>
    <row r="30" spans="2:27" ht="20.100000000000001" customHeight="1">
      <c r="B30" s="392">
        <v>2</v>
      </c>
      <c r="C30" s="79"/>
      <c r="D30" s="80"/>
      <c r="E30" s="157"/>
      <c r="F30" s="81"/>
      <c r="G30" s="75" t="str">
        <f t="shared" ref="G30:G39" si="16">IF(OR(E30="",F30=""),"",E30*F30)</f>
        <v/>
      </c>
      <c r="H30" s="236"/>
      <c r="I30" s="76"/>
      <c r="J30" s="76"/>
      <c r="K30" s="76"/>
      <c r="L30" s="77"/>
      <c r="M30" s="77"/>
      <c r="N30" s="77"/>
      <c r="O30" s="76"/>
      <c r="P30" s="76"/>
      <c r="Q30" s="76"/>
      <c r="R30" s="76"/>
      <c r="S30" s="76"/>
      <c r="T30" s="76"/>
      <c r="U30" s="76">
        <f t="shared" si="11"/>
        <v>0</v>
      </c>
      <c r="V30" s="76">
        <v>0</v>
      </c>
      <c r="W30" s="391">
        <f t="shared" si="12"/>
        <v>0</v>
      </c>
      <c r="X30" s="82" t="str">
        <f t="shared" si="13"/>
        <v/>
      </c>
      <c r="Y30" s="83" t="str">
        <f t="shared" si="14"/>
        <v/>
      </c>
      <c r="Z30" s="83" t="str">
        <f t="shared" si="15"/>
        <v/>
      </c>
      <c r="AA30" s="83" t="str">
        <f t="shared" si="15"/>
        <v/>
      </c>
    </row>
    <row r="31" spans="2:27" ht="20.100000000000001" customHeight="1">
      <c r="B31" s="392">
        <v>3</v>
      </c>
      <c r="C31" s="79"/>
      <c r="D31" s="80"/>
      <c r="E31" s="157"/>
      <c r="F31" s="81"/>
      <c r="G31" s="75" t="str">
        <f t="shared" si="16"/>
        <v/>
      </c>
      <c r="H31" s="236"/>
      <c r="I31" s="76"/>
      <c r="J31" s="76"/>
      <c r="K31" s="76"/>
      <c r="L31" s="77"/>
      <c r="M31" s="77"/>
      <c r="N31" s="77"/>
      <c r="O31" s="76"/>
      <c r="P31" s="76"/>
      <c r="Q31" s="76"/>
      <c r="R31" s="76"/>
      <c r="S31" s="76"/>
      <c r="T31" s="76"/>
      <c r="U31" s="76">
        <f t="shared" si="11"/>
        <v>0</v>
      </c>
      <c r="V31" s="76">
        <v>0</v>
      </c>
      <c r="W31" s="391">
        <f t="shared" si="12"/>
        <v>0</v>
      </c>
      <c r="X31" s="82" t="str">
        <f t="shared" si="13"/>
        <v/>
      </c>
      <c r="Y31" s="83" t="str">
        <f t="shared" si="14"/>
        <v/>
      </c>
      <c r="Z31" s="83" t="str">
        <f t="shared" si="15"/>
        <v/>
      </c>
      <c r="AA31" s="83" t="str">
        <f t="shared" si="15"/>
        <v/>
      </c>
    </row>
    <row r="32" spans="2:27" ht="20.100000000000001" customHeight="1">
      <c r="B32" s="392">
        <v>4</v>
      </c>
      <c r="C32" s="79"/>
      <c r="D32" s="80"/>
      <c r="E32" s="157"/>
      <c r="F32" s="81"/>
      <c r="G32" s="75" t="str">
        <f t="shared" si="16"/>
        <v/>
      </c>
      <c r="H32" s="236"/>
      <c r="I32" s="76"/>
      <c r="J32" s="408"/>
      <c r="K32" s="76"/>
      <c r="L32" s="77"/>
      <c r="M32" s="77"/>
      <c r="N32" s="77"/>
      <c r="O32" s="76"/>
      <c r="P32" s="76"/>
      <c r="Q32" s="76"/>
      <c r="R32" s="76"/>
      <c r="S32" s="76"/>
      <c r="T32" s="76"/>
      <c r="U32" s="76">
        <f t="shared" si="11"/>
        <v>0</v>
      </c>
      <c r="V32" s="76">
        <v>0</v>
      </c>
      <c r="W32" s="391">
        <f t="shared" si="12"/>
        <v>0</v>
      </c>
      <c r="X32" s="82" t="str">
        <f t="shared" si="13"/>
        <v/>
      </c>
      <c r="Y32" s="83" t="str">
        <f t="shared" si="14"/>
        <v/>
      </c>
      <c r="Z32" s="83" t="str">
        <f t="shared" si="15"/>
        <v/>
      </c>
      <c r="AA32" s="83" t="str">
        <f t="shared" si="15"/>
        <v/>
      </c>
    </row>
    <row r="33" spans="2:36" ht="20.100000000000001" customHeight="1">
      <c r="B33" s="392">
        <v>5</v>
      </c>
      <c r="C33" s="79"/>
      <c r="D33" s="80"/>
      <c r="E33" s="157"/>
      <c r="F33" s="81"/>
      <c r="G33" s="75" t="str">
        <f t="shared" si="16"/>
        <v/>
      </c>
      <c r="H33" s="236"/>
      <c r="I33" s="76"/>
      <c r="J33" s="76"/>
      <c r="K33" s="76"/>
      <c r="L33" s="77"/>
      <c r="M33" s="77"/>
      <c r="N33" s="77"/>
      <c r="O33" s="76"/>
      <c r="P33" s="76"/>
      <c r="Q33" s="76"/>
      <c r="R33" s="76"/>
      <c r="S33" s="76"/>
      <c r="T33" s="76"/>
      <c r="U33" s="76">
        <f t="shared" si="11"/>
        <v>0</v>
      </c>
      <c r="V33" s="76">
        <v>0</v>
      </c>
      <c r="W33" s="391">
        <f t="shared" si="12"/>
        <v>0</v>
      </c>
      <c r="X33" s="82" t="str">
        <f t="shared" si="13"/>
        <v/>
      </c>
      <c r="Y33" s="83" t="str">
        <f t="shared" si="14"/>
        <v/>
      </c>
      <c r="Z33" s="83" t="str">
        <f t="shared" si="15"/>
        <v/>
      </c>
      <c r="AA33" s="83" t="str">
        <f t="shared" si="15"/>
        <v/>
      </c>
    </row>
    <row r="34" spans="2:36" ht="20.100000000000001" customHeight="1">
      <c r="B34" s="392">
        <v>6</v>
      </c>
      <c r="C34" s="79"/>
      <c r="D34" s="80"/>
      <c r="E34" s="157"/>
      <c r="F34" s="81"/>
      <c r="G34" s="75" t="str">
        <f t="shared" si="16"/>
        <v/>
      </c>
      <c r="H34" s="236"/>
      <c r="I34" s="76"/>
      <c r="J34" s="76"/>
      <c r="K34" s="76"/>
      <c r="L34" s="77"/>
      <c r="M34" s="77"/>
      <c r="N34" s="77"/>
      <c r="O34" s="76"/>
      <c r="P34" s="76"/>
      <c r="Q34" s="76"/>
      <c r="R34" s="76"/>
      <c r="S34" s="76"/>
      <c r="T34" s="76"/>
      <c r="U34" s="76">
        <f t="shared" ref="U34:U39" si="17">SUM(I34:T34)</f>
        <v>0</v>
      </c>
      <c r="V34" s="76">
        <v>0</v>
      </c>
      <c r="W34" s="391">
        <f t="shared" si="12"/>
        <v>0</v>
      </c>
      <c r="X34" s="82" t="str">
        <f t="shared" si="13"/>
        <v/>
      </c>
      <c r="Y34" s="83" t="str">
        <f t="shared" si="14"/>
        <v/>
      </c>
      <c r="Z34" s="83" t="str">
        <f t="shared" si="15"/>
        <v/>
      </c>
      <c r="AA34" s="83" t="str">
        <f t="shared" si="15"/>
        <v/>
      </c>
    </row>
    <row r="35" spans="2:36" ht="20.100000000000001" customHeight="1">
      <c r="B35" s="392">
        <v>7</v>
      </c>
      <c r="C35" s="79"/>
      <c r="D35" s="80"/>
      <c r="E35" s="157"/>
      <c r="F35" s="81"/>
      <c r="G35" s="75" t="str">
        <f t="shared" si="16"/>
        <v/>
      </c>
      <c r="H35" s="236"/>
      <c r="I35" s="76"/>
      <c r="J35" s="76"/>
      <c r="K35" s="76"/>
      <c r="L35" s="77"/>
      <c r="M35" s="77"/>
      <c r="N35" s="77"/>
      <c r="O35" s="76"/>
      <c r="P35" s="76"/>
      <c r="Q35" s="76"/>
      <c r="R35" s="76"/>
      <c r="S35" s="76"/>
      <c r="T35" s="76"/>
      <c r="U35" s="76">
        <f t="shared" si="17"/>
        <v>0</v>
      </c>
      <c r="V35" s="76">
        <v>0</v>
      </c>
      <c r="W35" s="391">
        <f t="shared" si="12"/>
        <v>0</v>
      </c>
      <c r="X35" s="82" t="str">
        <f t="shared" si="13"/>
        <v/>
      </c>
      <c r="Y35" s="83" t="str">
        <f t="shared" si="14"/>
        <v/>
      </c>
      <c r="Z35" s="83" t="str">
        <f t="shared" si="15"/>
        <v/>
      </c>
      <c r="AA35" s="83" t="str">
        <f t="shared" si="15"/>
        <v/>
      </c>
    </row>
    <row r="36" spans="2:36" ht="20.100000000000001" customHeight="1">
      <c r="B36" s="392">
        <v>8</v>
      </c>
      <c r="C36" s="79"/>
      <c r="D36" s="80"/>
      <c r="E36" s="157"/>
      <c r="F36" s="81"/>
      <c r="G36" s="75" t="str">
        <f t="shared" si="16"/>
        <v/>
      </c>
      <c r="H36" s="236"/>
      <c r="I36" s="76"/>
      <c r="J36" s="76"/>
      <c r="K36" s="76"/>
      <c r="L36" s="77"/>
      <c r="M36" s="77"/>
      <c r="N36" s="77"/>
      <c r="O36" s="76"/>
      <c r="P36" s="76"/>
      <c r="Q36" s="76"/>
      <c r="R36" s="76"/>
      <c r="S36" s="76"/>
      <c r="T36" s="76"/>
      <c r="U36" s="76">
        <f t="shared" si="17"/>
        <v>0</v>
      </c>
      <c r="V36" s="76">
        <v>0</v>
      </c>
      <c r="W36" s="391">
        <f t="shared" si="12"/>
        <v>0</v>
      </c>
      <c r="X36" s="82" t="str">
        <f t="shared" si="13"/>
        <v/>
      </c>
      <c r="Y36" s="83" t="str">
        <f t="shared" si="14"/>
        <v/>
      </c>
      <c r="Z36" s="83" t="str">
        <f t="shared" si="15"/>
        <v/>
      </c>
      <c r="AA36" s="83" t="str">
        <f t="shared" si="15"/>
        <v/>
      </c>
    </row>
    <row r="37" spans="2:36" ht="20.100000000000001" customHeight="1">
      <c r="B37" s="392">
        <v>9</v>
      </c>
      <c r="C37" s="79"/>
      <c r="D37" s="80"/>
      <c r="E37" s="157"/>
      <c r="F37" s="81"/>
      <c r="G37" s="75" t="str">
        <f t="shared" si="16"/>
        <v/>
      </c>
      <c r="H37" s="236"/>
      <c r="I37" s="76"/>
      <c r="J37" s="76"/>
      <c r="K37" s="76"/>
      <c r="L37" s="77"/>
      <c r="M37" s="77"/>
      <c r="N37" s="77"/>
      <c r="O37" s="76"/>
      <c r="P37" s="76"/>
      <c r="Q37" s="76"/>
      <c r="R37" s="76"/>
      <c r="S37" s="76"/>
      <c r="T37" s="76"/>
      <c r="U37" s="76">
        <f t="shared" si="17"/>
        <v>0</v>
      </c>
      <c r="V37" s="76">
        <v>0</v>
      </c>
      <c r="W37" s="391">
        <f t="shared" si="12"/>
        <v>0</v>
      </c>
      <c r="X37" s="82" t="str">
        <f t="shared" si="13"/>
        <v/>
      </c>
      <c r="Y37" s="83" t="str">
        <f t="shared" si="14"/>
        <v/>
      </c>
      <c r="Z37" s="83" t="str">
        <f t="shared" si="15"/>
        <v/>
      </c>
      <c r="AA37" s="83" t="str">
        <f t="shared" si="15"/>
        <v/>
      </c>
    </row>
    <row r="38" spans="2:36" ht="20.100000000000001" customHeight="1">
      <c r="B38" s="392">
        <v>10</v>
      </c>
      <c r="C38" s="79"/>
      <c r="D38" s="80"/>
      <c r="E38" s="157"/>
      <c r="F38" s="81"/>
      <c r="G38" s="75" t="str">
        <f t="shared" si="16"/>
        <v/>
      </c>
      <c r="H38" s="236"/>
      <c r="I38" s="76"/>
      <c r="J38" s="76"/>
      <c r="K38" s="76"/>
      <c r="L38" s="77"/>
      <c r="M38" s="77"/>
      <c r="N38" s="77"/>
      <c r="O38" s="76"/>
      <c r="P38" s="76"/>
      <c r="Q38" s="76"/>
      <c r="R38" s="76"/>
      <c r="S38" s="76"/>
      <c r="T38" s="76"/>
      <c r="U38" s="76">
        <f t="shared" si="17"/>
        <v>0</v>
      </c>
      <c r="V38" s="76">
        <v>0</v>
      </c>
      <c r="W38" s="391">
        <f>SUM(U38,V38)</f>
        <v>0</v>
      </c>
      <c r="X38" s="82" t="str">
        <f t="shared" si="13"/>
        <v/>
      </c>
      <c r="Y38" s="83" t="str">
        <f t="shared" si="14"/>
        <v/>
      </c>
      <c r="Z38" s="83" t="str">
        <f t="shared" si="15"/>
        <v/>
      </c>
      <c r="AA38" s="83" t="str">
        <f t="shared" si="15"/>
        <v/>
      </c>
    </row>
    <row r="39" spans="2:36" ht="20.100000000000001" customHeight="1">
      <c r="B39" s="394"/>
      <c r="C39" s="85"/>
      <c r="D39" s="86"/>
      <c r="E39" s="158"/>
      <c r="F39" s="87"/>
      <c r="G39" s="75" t="str">
        <f t="shared" si="16"/>
        <v/>
      </c>
      <c r="H39" s="237"/>
      <c r="I39" s="88"/>
      <c r="J39" s="88"/>
      <c r="K39" s="88"/>
      <c r="L39" s="89"/>
      <c r="M39" s="89"/>
      <c r="N39" s="89"/>
      <c r="O39" s="88"/>
      <c r="P39" s="88"/>
      <c r="Q39" s="88"/>
      <c r="R39" s="88"/>
      <c r="S39" s="88"/>
      <c r="T39" s="88"/>
      <c r="U39" s="76">
        <f t="shared" si="17"/>
        <v>0</v>
      </c>
      <c r="V39" s="76">
        <v>0</v>
      </c>
      <c r="W39" s="391">
        <f>SUM(U39,V39)</f>
        <v>0</v>
      </c>
      <c r="X39" s="82" t="str">
        <f t="shared" si="13"/>
        <v/>
      </c>
      <c r="Y39" s="83" t="str">
        <f t="shared" si="14"/>
        <v/>
      </c>
      <c r="Z39" s="83" t="str">
        <f t="shared" si="15"/>
        <v/>
      </c>
      <c r="AA39" s="83" t="str">
        <f t="shared" si="15"/>
        <v/>
      </c>
    </row>
    <row r="40" spans="2:36" ht="20.100000000000001" customHeight="1" thickBot="1">
      <c r="B40" s="395" t="s">
        <v>78</v>
      </c>
      <c r="C40" s="90"/>
      <c r="D40" s="90"/>
      <c r="E40" s="159"/>
      <c r="F40" s="91"/>
      <c r="G40" s="92">
        <f>SUM(G28:G39)</f>
        <v>0</v>
      </c>
      <c r="H40" s="238"/>
      <c r="I40" s="93">
        <f>SUM(I28:I39)</f>
        <v>0</v>
      </c>
      <c r="J40" s="93">
        <f>SUM(J28:J39)</f>
        <v>0</v>
      </c>
      <c r="K40" s="93">
        <f>SUM(K28:K39)</f>
        <v>0</v>
      </c>
      <c r="L40" s="94"/>
      <c r="M40" s="94"/>
      <c r="N40" s="94"/>
      <c r="O40" s="93">
        <f t="shared" ref="O40:W40" si="18">SUM(O28:O39)</f>
        <v>0</v>
      </c>
      <c r="P40" s="93">
        <f t="shared" si="18"/>
        <v>0</v>
      </c>
      <c r="Q40" s="93">
        <f t="shared" si="18"/>
        <v>0</v>
      </c>
      <c r="R40" s="93">
        <f t="shared" si="18"/>
        <v>0</v>
      </c>
      <c r="S40" s="93">
        <f t="shared" si="18"/>
        <v>0</v>
      </c>
      <c r="T40" s="93">
        <f t="shared" si="18"/>
        <v>0</v>
      </c>
      <c r="U40" s="93">
        <f t="shared" si="18"/>
        <v>0</v>
      </c>
      <c r="V40" s="93">
        <f t="shared" si="18"/>
        <v>0</v>
      </c>
      <c r="W40" s="396">
        <f t="shared" si="18"/>
        <v>0</v>
      </c>
      <c r="X40" s="231" t="s">
        <v>77</v>
      </c>
      <c r="Y40" s="83" t="str">
        <f>IF(AND(G40=0,W40=0),"",IF(G40=W40,"○","×"))</f>
        <v/>
      </c>
      <c r="Z40" s="78" t="s">
        <v>77</v>
      </c>
      <c r="AA40" s="78" t="s">
        <v>77</v>
      </c>
    </row>
    <row r="41" spans="2:36" ht="20.100000000000001" customHeight="1">
      <c r="B41" s="983" t="s">
        <v>79</v>
      </c>
      <c r="C41" s="95" t="s">
        <v>80</v>
      </c>
      <c r="D41" s="96"/>
      <c r="E41" s="160"/>
      <c r="F41" s="97"/>
      <c r="G41" s="98"/>
      <c r="H41" s="239" t="s">
        <v>81</v>
      </c>
      <c r="I41" s="99"/>
      <c r="J41" s="99"/>
      <c r="K41" s="99"/>
      <c r="L41" s="100" t="str">
        <f>IF(OR(U40=0,G41=""),"",ROUNDDOWN(G41*U40/W40,0))</f>
        <v/>
      </c>
      <c r="M41" s="99"/>
      <c r="N41" s="99"/>
      <c r="O41" s="99"/>
      <c r="P41" s="99"/>
      <c r="Q41" s="99"/>
      <c r="R41" s="99"/>
      <c r="S41" s="99"/>
      <c r="T41" s="99"/>
      <c r="U41" s="100">
        <f>SUM(I41:T41)</f>
        <v>0</v>
      </c>
      <c r="V41" s="100">
        <f>IF(U41="","",G41-U41)</f>
        <v>0</v>
      </c>
      <c r="W41" s="397">
        <f>SUM(U41,V41)</f>
        <v>0</v>
      </c>
      <c r="X41" s="231" t="s">
        <v>77</v>
      </c>
      <c r="Y41" s="83" t="str">
        <f>IF($G41=0,"",IF(G41=W41,"○","×"))</f>
        <v/>
      </c>
      <c r="Z41" s="78" t="s">
        <v>77</v>
      </c>
      <c r="AA41" s="78" t="s">
        <v>77</v>
      </c>
    </row>
    <row r="42" spans="2:36" ht="20.100000000000001" customHeight="1">
      <c r="B42" s="984"/>
      <c r="C42" s="101" t="s">
        <v>82</v>
      </c>
      <c r="D42" s="102"/>
      <c r="E42" s="161"/>
      <c r="F42" s="103"/>
      <c r="G42" s="75"/>
      <c r="H42" s="240" t="s">
        <v>81</v>
      </c>
      <c r="I42" s="77"/>
      <c r="J42" s="77"/>
      <c r="K42" s="77"/>
      <c r="L42" s="77"/>
      <c r="M42" s="76" t="str">
        <f>IF(OR(U40=0,G42=""),"",ROUNDDOWN(G42*U40/W40,0))</f>
        <v/>
      </c>
      <c r="N42" s="77"/>
      <c r="O42" s="77"/>
      <c r="P42" s="77"/>
      <c r="Q42" s="77"/>
      <c r="R42" s="77"/>
      <c r="S42" s="77"/>
      <c r="T42" s="77"/>
      <c r="U42" s="76">
        <f>SUM(I42:T42)</f>
        <v>0</v>
      </c>
      <c r="V42" s="76">
        <f>IF(U42="","",G42-U42)</f>
        <v>0</v>
      </c>
      <c r="W42" s="391">
        <f>SUM(U42,V42)</f>
        <v>0</v>
      </c>
      <c r="X42" s="231" t="s">
        <v>77</v>
      </c>
      <c r="Y42" s="83" t="str">
        <f t="shared" ref="Y42:Y46" si="19">IF($G42=0,"",IF(G42=W42,"○","×"))</f>
        <v/>
      </c>
      <c r="Z42" s="78" t="s">
        <v>77</v>
      </c>
      <c r="AA42" s="78" t="s">
        <v>77</v>
      </c>
    </row>
    <row r="43" spans="2:36" ht="20.100000000000001" customHeight="1" thickBot="1">
      <c r="B43" s="985"/>
      <c r="C43" s="104" t="s">
        <v>83</v>
      </c>
      <c r="D43" s="105"/>
      <c r="E43" s="162"/>
      <c r="F43" s="91"/>
      <c r="G43" s="92"/>
      <c r="H43" s="241" t="s">
        <v>81</v>
      </c>
      <c r="I43" s="94"/>
      <c r="J43" s="94"/>
      <c r="K43" s="94"/>
      <c r="L43" s="94"/>
      <c r="M43" s="94"/>
      <c r="N43" s="93" t="str">
        <f>IF(OR(U40=0,G43=""),"",ROUNDDOWN(G43*U40/W40,0))</f>
        <v/>
      </c>
      <c r="O43" s="94"/>
      <c r="P43" s="94"/>
      <c r="Q43" s="94"/>
      <c r="R43" s="94"/>
      <c r="S43" s="94"/>
      <c r="T43" s="94"/>
      <c r="U43" s="93">
        <f>SUM(I43:T43)</f>
        <v>0</v>
      </c>
      <c r="V43" s="93">
        <f>IF(U43="","",G43-U43)</f>
        <v>0</v>
      </c>
      <c r="W43" s="396">
        <f>SUM(U43,V43)</f>
        <v>0</v>
      </c>
      <c r="X43" s="231" t="s">
        <v>77</v>
      </c>
      <c r="Y43" s="83" t="str">
        <f t="shared" si="19"/>
        <v/>
      </c>
      <c r="Z43" s="78" t="s">
        <v>77</v>
      </c>
      <c r="AA43" s="78" t="s">
        <v>77</v>
      </c>
    </row>
    <row r="44" spans="2:36" ht="20.100000000000001" customHeight="1">
      <c r="B44" s="398"/>
      <c r="C44" s="106" t="s">
        <v>84</v>
      </c>
      <c r="D44" s="107"/>
      <c r="E44" s="163"/>
      <c r="F44" s="108"/>
      <c r="G44" s="109"/>
      <c r="H44" s="242" t="s">
        <v>81</v>
      </c>
      <c r="I44" s="110"/>
      <c r="J44" s="110"/>
      <c r="K44" s="110"/>
      <c r="L44" s="110"/>
      <c r="M44" s="110"/>
      <c r="N44" s="110"/>
      <c r="O44" s="110"/>
      <c r="P44" s="110"/>
      <c r="Q44" s="111" t="str">
        <f>IF(OR(U40=0,G44=""),"",ROUNDDOWN(G44*U40/W40,0))</f>
        <v/>
      </c>
      <c r="R44" s="110"/>
      <c r="S44" s="110"/>
      <c r="T44" s="110"/>
      <c r="U44" s="111">
        <f>SUM(I44:T44)</f>
        <v>0</v>
      </c>
      <c r="V44" s="111">
        <f>IF(U44="","",G44-U44)</f>
        <v>0</v>
      </c>
      <c r="W44" s="399">
        <f>SUM(U44,V44)</f>
        <v>0</v>
      </c>
      <c r="X44" s="231" t="s">
        <v>77</v>
      </c>
      <c r="Y44" s="83" t="str">
        <f t="shared" si="19"/>
        <v/>
      </c>
      <c r="Z44" s="78" t="s">
        <v>77</v>
      </c>
      <c r="AA44" s="78" t="s">
        <v>77</v>
      </c>
    </row>
    <row r="45" spans="2:36" ht="20.100000000000001" customHeight="1">
      <c r="B45" s="400"/>
      <c r="C45" s="112" t="s">
        <v>85</v>
      </c>
      <c r="D45" s="102"/>
      <c r="E45" s="161"/>
      <c r="F45" s="103"/>
      <c r="G45" s="75"/>
      <c r="H45" s="240"/>
      <c r="I45" s="77"/>
      <c r="J45" s="77"/>
      <c r="K45" s="77"/>
      <c r="L45" s="77"/>
      <c r="M45" s="77"/>
      <c r="N45" s="77"/>
      <c r="O45" s="77"/>
      <c r="P45" s="77"/>
      <c r="Q45" s="76" t="str">
        <f>IF(OR(U40=0,G45=""),"",ROUNDDOWN(G45*U40/W40,0))</f>
        <v/>
      </c>
      <c r="R45" s="77"/>
      <c r="S45" s="77"/>
      <c r="T45" s="77"/>
      <c r="U45" s="76">
        <f>SUM(I45:T45)</f>
        <v>0</v>
      </c>
      <c r="V45" s="76">
        <f>IF(U45="","",G45-U45)</f>
        <v>0</v>
      </c>
      <c r="W45" s="391">
        <f>SUM(U45,V45)</f>
        <v>0</v>
      </c>
      <c r="X45" s="231" t="s">
        <v>77</v>
      </c>
      <c r="Y45" s="83" t="str">
        <f t="shared" si="19"/>
        <v/>
      </c>
      <c r="Z45" s="78" t="s">
        <v>77</v>
      </c>
      <c r="AA45" s="78" t="s">
        <v>77</v>
      </c>
    </row>
    <row r="46" spans="2:36" ht="20.100000000000001" customHeight="1" thickBot="1">
      <c r="B46" s="395" t="s">
        <v>78</v>
      </c>
      <c r="C46" s="113"/>
      <c r="D46" s="113"/>
      <c r="E46" s="164"/>
      <c r="F46" s="114"/>
      <c r="G46" s="92">
        <f>SUM(G41:G45)</f>
        <v>0</v>
      </c>
      <c r="H46" s="243"/>
      <c r="I46" s="94"/>
      <c r="J46" s="94"/>
      <c r="K46" s="94"/>
      <c r="L46" s="93">
        <f t="shared" ref="L46:W46" si="20">SUM(L41:L45)</f>
        <v>0</v>
      </c>
      <c r="M46" s="93">
        <f t="shared" si="20"/>
        <v>0</v>
      </c>
      <c r="N46" s="93">
        <f t="shared" si="20"/>
        <v>0</v>
      </c>
      <c r="O46" s="93">
        <f t="shared" si="20"/>
        <v>0</v>
      </c>
      <c r="P46" s="93">
        <f t="shared" si="20"/>
        <v>0</v>
      </c>
      <c r="Q46" s="93">
        <f t="shared" si="20"/>
        <v>0</v>
      </c>
      <c r="R46" s="93">
        <f t="shared" si="20"/>
        <v>0</v>
      </c>
      <c r="S46" s="93">
        <f t="shared" si="20"/>
        <v>0</v>
      </c>
      <c r="T46" s="93">
        <f t="shared" si="20"/>
        <v>0</v>
      </c>
      <c r="U46" s="93">
        <f t="shared" si="20"/>
        <v>0</v>
      </c>
      <c r="V46" s="93">
        <f t="shared" si="20"/>
        <v>0</v>
      </c>
      <c r="W46" s="396">
        <f t="shared" si="20"/>
        <v>0</v>
      </c>
      <c r="X46" s="231" t="s">
        <v>77</v>
      </c>
      <c r="Y46" s="83" t="str">
        <f t="shared" si="19"/>
        <v/>
      </c>
      <c r="Z46" s="78" t="s">
        <v>77</v>
      </c>
      <c r="AA46" s="78" t="s">
        <v>77</v>
      </c>
    </row>
    <row r="47" spans="2:36" ht="20.100000000000001" customHeight="1" thickBot="1">
      <c r="B47" s="986" t="str">
        <f>B28&amp;"の計"</f>
        <v>見積書２【蓄電池以外】の計</v>
      </c>
      <c r="C47" s="987"/>
      <c r="D47" s="987"/>
      <c r="E47" s="987"/>
      <c r="F47" s="988"/>
      <c r="G47" s="183">
        <f>SUM(G40,G46)</f>
        <v>0</v>
      </c>
      <c r="H47" s="244"/>
      <c r="I47" s="184">
        <f t="shared" ref="I47:T47" si="21">SUM(I40,I46)</f>
        <v>0</v>
      </c>
      <c r="J47" s="184">
        <f t="shared" si="21"/>
        <v>0</v>
      </c>
      <c r="K47" s="184">
        <f t="shared" si="21"/>
        <v>0</v>
      </c>
      <c r="L47" s="184">
        <f t="shared" si="21"/>
        <v>0</v>
      </c>
      <c r="M47" s="184">
        <f t="shared" si="21"/>
        <v>0</v>
      </c>
      <c r="N47" s="184">
        <f t="shared" si="21"/>
        <v>0</v>
      </c>
      <c r="O47" s="184">
        <f t="shared" si="21"/>
        <v>0</v>
      </c>
      <c r="P47" s="184">
        <f t="shared" si="21"/>
        <v>0</v>
      </c>
      <c r="Q47" s="184">
        <f t="shared" si="21"/>
        <v>0</v>
      </c>
      <c r="R47" s="184">
        <f t="shared" si="21"/>
        <v>0</v>
      </c>
      <c r="S47" s="184">
        <f t="shared" si="21"/>
        <v>0</v>
      </c>
      <c r="T47" s="184">
        <f t="shared" si="21"/>
        <v>0</v>
      </c>
      <c r="U47" s="184">
        <f>SUM(U40,U46)</f>
        <v>0</v>
      </c>
      <c r="V47" s="184">
        <f>SUM(V40,V46)</f>
        <v>0</v>
      </c>
      <c r="W47" s="401">
        <f>SUM(W40,W46)</f>
        <v>0</v>
      </c>
      <c r="X47" s="231" t="s">
        <v>77</v>
      </c>
      <c r="Y47" s="83" t="str">
        <f>IF(AND(G47=0,W47=0),"",IF(G47=W47,"○","×"))</f>
        <v/>
      </c>
      <c r="Z47" s="78" t="s">
        <v>77</v>
      </c>
      <c r="AA47" s="78" t="s">
        <v>77</v>
      </c>
    </row>
    <row r="48" spans="2:36" s="120" customFormat="1" ht="20.100000000000001" customHeight="1" thickBot="1">
      <c r="B48" s="995" t="s">
        <v>86</v>
      </c>
      <c r="C48" s="996"/>
      <c r="D48" s="996"/>
      <c r="E48" s="996"/>
      <c r="F48" s="997"/>
      <c r="G48" s="409">
        <f>SUM(G27,G47)</f>
        <v>0</v>
      </c>
      <c r="H48" s="417" t="s">
        <v>77</v>
      </c>
      <c r="I48" s="410">
        <f t="shared" ref="I48:W48" si="22">SUM(I27,I47)</f>
        <v>0</v>
      </c>
      <c r="J48" s="410">
        <f t="shared" si="22"/>
        <v>0</v>
      </c>
      <c r="K48" s="410">
        <f t="shared" si="22"/>
        <v>0</v>
      </c>
      <c r="L48" s="410">
        <f t="shared" si="22"/>
        <v>0</v>
      </c>
      <c r="M48" s="410">
        <f t="shared" si="22"/>
        <v>0</v>
      </c>
      <c r="N48" s="410">
        <f t="shared" si="22"/>
        <v>0</v>
      </c>
      <c r="O48" s="410">
        <f t="shared" si="22"/>
        <v>0</v>
      </c>
      <c r="P48" s="410">
        <f t="shared" si="22"/>
        <v>0</v>
      </c>
      <c r="Q48" s="410">
        <f t="shared" si="22"/>
        <v>0</v>
      </c>
      <c r="R48" s="410">
        <f t="shared" si="22"/>
        <v>0</v>
      </c>
      <c r="S48" s="410">
        <f t="shared" si="22"/>
        <v>0</v>
      </c>
      <c r="T48" s="410">
        <f t="shared" si="22"/>
        <v>0</v>
      </c>
      <c r="U48" s="411">
        <f t="shared" si="22"/>
        <v>0</v>
      </c>
      <c r="V48" s="411">
        <f t="shared" si="22"/>
        <v>0</v>
      </c>
      <c r="W48" s="412">
        <f t="shared" si="22"/>
        <v>0</v>
      </c>
      <c r="X48" s="65"/>
      <c r="Y48" s="65"/>
      <c r="AC48" s="379"/>
      <c r="AD48" s="379"/>
      <c r="AE48" s="379"/>
      <c r="AF48" s="379"/>
      <c r="AG48" s="379"/>
      <c r="AH48" s="379"/>
      <c r="AI48" s="379"/>
      <c r="AJ48" s="379"/>
    </row>
    <row r="49" spans="2:23" ht="20.100000000000001" customHeight="1">
      <c r="B49" s="115"/>
      <c r="C49" s="116"/>
      <c r="D49" s="116"/>
      <c r="E49" s="165"/>
      <c r="F49" s="117"/>
      <c r="G49" s="118"/>
      <c r="H49" s="245"/>
      <c r="I49" s="119"/>
      <c r="J49" s="119"/>
      <c r="K49" s="119"/>
      <c r="L49" s="119"/>
      <c r="M49" s="403" t="s">
        <v>87</v>
      </c>
      <c r="N49" s="111">
        <f>SUM(I48:N48)</f>
        <v>0</v>
      </c>
      <c r="O49" s="119"/>
      <c r="P49" s="404" t="s">
        <v>88</v>
      </c>
      <c r="Q49" s="111">
        <f>SUM(I48:Q48)</f>
        <v>0</v>
      </c>
      <c r="R49" s="119"/>
      <c r="S49" s="119"/>
      <c r="T49" s="122" t="s">
        <v>89</v>
      </c>
      <c r="U49" s="405"/>
      <c r="V49" s="406">
        <v>0</v>
      </c>
      <c r="W49" s="407">
        <f>SUM(U49:V49)</f>
        <v>0</v>
      </c>
    </row>
    <row r="50" spans="2:23" ht="20.100000000000001" customHeight="1">
      <c r="E50" s="166"/>
      <c r="F50" s="120"/>
      <c r="G50" s="121"/>
      <c r="H50" s="246"/>
      <c r="S50" s="119"/>
      <c r="T50" s="122" t="s">
        <v>179</v>
      </c>
      <c r="U50" s="123">
        <f>SUM(U48,U49)</f>
        <v>0</v>
      </c>
      <c r="V50" s="123">
        <f>SUM(V48,V49)</f>
        <v>0</v>
      </c>
      <c r="W50" s="123">
        <f>SUM(W48,W49)</f>
        <v>0</v>
      </c>
    </row>
    <row r="51" spans="2:23" ht="20.100000000000001" customHeight="1">
      <c r="C51" s="124" t="s">
        <v>91</v>
      </c>
    </row>
    <row r="52" spans="2:23" ht="18" customHeight="1"/>
    <row r="53" spans="2:23" ht="18" customHeight="1"/>
  </sheetData>
  <sheetProtection insertRows="0" deleteRows="0"/>
  <mergeCells count="34">
    <mergeCell ref="P2:W2"/>
    <mergeCell ref="P3:W3"/>
    <mergeCell ref="B4:H4"/>
    <mergeCell ref="I4:U4"/>
    <mergeCell ref="V4:V7"/>
    <mergeCell ref="W4:W7"/>
    <mergeCell ref="E6:E7"/>
    <mergeCell ref="F6:F7"/>
    <mergeCell ref="G6:G7"/>
    <mergeCell ref="H6:H7"/>
    <mergeCell ref="O6:O7"/>
    <mergeCell ref="Z4:Z7"/>
    <mergeCell ref="AA4:AA7"/>
    <mergeCell ref="B5:B7"/>
    <mergeCell ref="C5:C7"/>
    <mergeCell ref="D5:H5"/>
    <mergeCell ref="I5:Q5"/>
    <mergeCell ref="U5:U7"/>
    <mergeCell ref="D6:D7"/>
    <mergeCell ref="S6:S7"/>
    <mergeCell ref="X4:X7"/>
    <mergeCell ref="Y4:Y7"/>
    <mergeCell ref="T6:T7"/>
    <mergeCell ref="R6:R7"/>
    <mergeCell ref="P6:P7"/>
    <mergeCell ref="Q6:Q7"/>
    <mergeCell ref="I6:N6"/>
    <mergeCell ref="B8:F8"/>
    <mergeCell ref="B21:B23"/>
    <mergeCell ref="B27:F27"/>
    <mergeCell ref="B48:F48"/>
    <mergeCell ref="B47:F47"/>
    <mergeCell ref="B41:B43"/>
    <mergeCell ref="B28:F28"/>
  </mergeCells>
  <phoneticPr fontId="8"/>
  <conditionalFormatting sqref="H21:H25 H41:H45 H28:H39 H9:H19">
    <cfRule type="expression" dxfId="13" priority="2">
      <formula>AND(G9&lt;&gt;"",H9="")</formula>
    </cfRule>
  </conditionalFormatting>
  <conditionalFormatting sqref="I8:W48">
    <cfRule type="expression" dxfId="12" priority="1">
      <formula>INT(I8)&lt;&gt;I8</formula>
    </cfRule>
  </conditionalFormatting>
  <dataValidations count="2">
    <dataValidation imeMode="hiragana" allowBlank="1" showInputMessage="1" showErrorMessage="1" sqref="L2:N2"/>
    <dataValidation imeMode="off" allowBlank="1" showInputMessage="1" showErrorMessage="1" sqref="V21:V25 E12:I12 K12:T12 E21:T25 E29:F31 V41:V45 E41:T45 E32:I32 K32:T32 E33:T39 V28:V39 I8:T11 G28:T31 V8:V19 E13:T19 E9:H11"/>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79998168889431442"/>
    <pageSetUpPr fitToPage="1"/>
  </sheetPr>
  <dimension ref="B1:CZ39"/>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16</v>
      </c>
      <c r="C1" s="40"/>
      <c r="D1" s="40"/>
      <c r="E1" s="40"/>
      <c r="F1" s="40"/>
      <c r="G1" s="40"/>
      <c r="H1" s="40"/>
      <c r="I1" s="40"/>
      <c r="J1" s="40"/>
      <c r="K1" s="898" t="str">
        <f>'B-1実施計画書'!I1</f>
        <v>【応募申請用】</v>
      </c>
      <c r="L1" s="898"/>
      <c r="M1" s="40"/>
      <c r="P1" s="456" t="s">
        <v>231</v>
      </c>
      <c r="AC1" s="40"/>
      <c r="AD1" s="40"/>
      <c r="BC1" s="40"/>
      <c r="BD1" s="40"/>
      <c r="CC1" s="40"/>
      <c r="CD1" s="40"/>
    </row>
    <row r="2" spans="2:84" ht="22.5" customHeight="1">
      <c r="B2" s="899" t="str">
        <f>'B-1実施計画書'!CL3</f>
        <v>⑦燃料転換による熱利用設備の脱炭素化促進事業</v>
      </c>
      <c r="C2" s="899"/>
      <c r="D2" s="899"/>
      <c r="E2" s="899"/>
      <c r="F2" s="899"/>
      <c r="G2" s="899"/>
      <c r="H2" s="899"/>
      <c r="I2" s="899"/>
      <c r="J2" s="899"/>
      <c r="K2" s="899"/>
      <c r="L2" s="899"/>
      <c r="M2" s="389"/>
      <c r="BB2" s="186"/>
      <c r="BC2" s="47"/>
      <c r="BD2" s="47"/>
      <c r="CB2" s="187" t="s">
        <v>150</v>
      </c>
    </row>
    <row r="3" spans="2:84" ht="22.5" customHeight="1">
      <c r="B3" s="899" t="str">
        <f>'B-1実施計画書'!CN4 &amp; "（" &amp; P1 &amp; "）"</f>
        <v>【経費内訳】（全体）</v>
      </c>
      <c r="C3" s="899"/>
      <c r="D3" s="899"/>
      <c r="E3" s="899"/>
      <c r="F3" s="899"/>
      <c r="G3" s="899"/>
      <c r="H3" s="899"/>
      <c r="I3" s="899"/>
      <c r="J3" s="899"/>
      <c r="K3" s="899"/>
      <c r="L3" s="899"/>
      <c r="M3" s="389"/>
      <c r="BC3" s="47"/>
      <c r="BD3" s="47"/>
    </row>
    <row r="4" spans="2:84" ht="30" customHeight="1" thickBot="1">
      <c r="B4" s="455" t="s">
        <v>228</v>
      </c>
      <c r="C4" s="905" t="str">
        <f>IF('B-1実施計画書'!L3="","",'B-1実施計画書'!L3)</f>
        <v/>
      </c>
      <c r="D4" s="905"/>
      <c r="E4" s="905"/>
      <c r="F4" s="905"/>
      <c r="G4" s="905"/>
      <c r="H4" s="905"/>
      <c r="I4" s="905"/>
      <c r="J4" s="905"/>
      <c r="K4" s="905"/>
      <c r="L4" s="905"/>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947" t="s">
        <v>17</v>
      </c>
      <c r="C7" s="900" t="s">
        <v>153</v>
      </c>
      <c r="D7" s="901"/>
      <c r="E7" s="900" t="s">
        <v>152</v>
      </c>
      <c r="F7" s="902"/>
      <c r="G7" s="900" t="s">
        <v>19</v>
      </c>
      <c r="H7" s="903"/>
      <c r="I7" s="903"/>
      <c r="J7" s="901"/>
      <c r="K7" s="900" t="s">
        <v>207</v>
      </c>
      <c r="L7" s="904"/>
      <c r="M7" s="188"/>
      <c r="AC7" s="900" t="s">
        <v>153</v>
      </c>
      <c r="AD7" s="901"/>
      <c r="BC7" s="900" t="s">
        <v>18</v>
      </c>
      <c r="BD7" s="901"/>
      <c r="CC7" s="955" t="s">
        <v>18</v>
      </c>
      <c r="CD7" s="958"/>
    </row>
    <row r="8" spans="2:84" ht="50.1" customHeight="1">
      <c r="B8" s="948"/>
      <c r="C8" s="49">
        <f>'C-1経費内訳（１年目）'!C8+'C-1経費内訳（２年目）'!C8</f>
        <v>0</v>
      </c>
      <c r="D8" s="381" t="s">
        <v>20</v>
      </c>
      <c r="E8" s="418">
        <f>'C-1経費内訳（１年目）'!E8+'C-1経費内訳（２年目）'!E8</f>
        <v>0</v>
      </c>
      <c r="F8" s="381" t="s">
        <v>20</v>
      </c>
      <c r="G8" s="950">
        <f>'C-1経費内訳（１年目）'!G8+'C-1経費内訳（２年目）'!G8</f>
        <v>0</v>
      </c>
      <c r="H8" s="951">
        <f>'C-1経費内訳（１年目）'!H8+'C-1経費内訳（２年目）'!H8</f>
        <v>0</v>
      </c>
      <c r="I8" s="952">
        <f>'C-1経費内訳（１年目）'!I8+'C-1経費内訳（２年目）'!I8</f>
        <v>0</v>
      </c>
      <c r="J8" s="381" t="s">
        <v>20</v>
      </c>
      <c r="K8" s="49">
        <f>'C-1経費内訳（１年目）'!K8+'C-1経費内訳（２年目）'!K8</f>
        <v>0</v>
      </c>
      <c r="L8" s="384" t="s">
        <v>20</v>
      </c>
      <c r="M8" s="189"/>
      <c r="AC8" s="49" t="e">
        <f>#REF!</f>
        <v>#REF!</v>
      </c>
      <c r="AD8" s="50" t="s">
        <v>20</v>
      </c>
      <c r="BC8" s="49" t="e">
        <f>#REF!</f>
        <v>#REF!</v>
      </c>
      <c r="BD8" s="50" t="s">
        <v>20</v>
      </c>
      <c r="CC8" s="49">
        <f>'C-2経費内訳表（２年目）'!CO50</f>
        <v>0</v>
      </c>
      <c r="CD8" s="190" t="s">
        <v>20</v>
      </c>
    </row>
    <row r="9" spans="2:84" ht="50.1" customHeight="1">
      <c r="B9" s="948"/>
      <c r="C9" s="953" t="str">
        <f>IF(K1="【応募申請用】","(5) 基準額
 ※(4)と同額","(5) 基準額")</f>
        <v>(5) 基準額
 ※(4)と同額</v>
      </c>
      <c r="D9" s="954"/>
      <c r="E9" s="955" t="s">
        <v>21</v>
      </c>
      <c r="F9" s="956"/>
      <c r="G9" s="955" t="s">
        <v>22</v>
      </c>
      <c r="H9" s="957"/>
      <c r="I9" s="957"/>
      <c r="J9" s="958"/>
      <c r="K9" s="955" t="s">
        <v>193</v>
      </c>
      <c r="L9" s="959"/>
      <c r="M9" s="188"/>
      <c r="AC9" s="955" t="s">
        <v>154</v>
      </c>
      <c r="AD9" s="958"/>
      <c r="BC9" s="955" t="s">
        <v>151</v>
      </c>
      <c r="BD9" s="958"/>
      <c r="CC9" s="955" t="s">
        <v>114</v>
      </c>
      <c r="CD9" s="958"/>
    </row>
    <row r="10" spans="2:84" ht="50.1" customHeight="1" thickBot="1">
      <c r="B10" s="948"/>
      <c r="C10" s="191">
        <f>'C-1経費内訳（１年目）'!C10+'C-1経費内訳（２年目）'!C10</f>
        <v>0</v>
      </c>
      <c r="D10" s="382" t="s">
        <v>20</v>
      </c>
      <c r="E10" s="51">
        <f>'C-1経費内訳（１年目）'!E10+'C-1経費内訳（２年目）'!E10</f>
        <v>0</v>
      </c>
      <c r="F10" s="383" t="s">
        <v>20</v>
      </c>
      <c r="G10" s="960">
        <f>'C-1経費内訳（１年目）'!G10+'C-1経費内訳（２年目）'!G10</f>
        <v>0</v>
      </c>
      <c r="H10" s="961">
        <f>'C-1経費内訳（１年目）'!H10+'C-1経費内訳（２年目）'!H10</f>
        <v>0</v>
      </c>
      <c r="I10" s="962">
        <f>'C-1経費内訳（１年目）'!I10+'C-1経費内訳（２年目）'!I10</f>
        <v>0</v>
      </c>
      <c r="J10" s="383" t="s">
        <v>20</v>
      </c>
      <c r="K10" s="51">
        <f>'C-1経費内訳（１年目）'!K10+'C-1経費内訳（２年目）'!K10</f>
        <v>0</v>
      </c>
      <c r="L10" s="385" t="s">
        <v>20</v>
      </c>
      <c r="M10" s="189"/>
      <c r="AC10" s="191">
        <f>AK8</f>
        <v>0</v>
      </c>
      <c r="AD10" s="52" t="s">
        <v>20</v>
      </c>
      <c r="BC10" s="191"/>
      <c r="BD10" s="52" t="s">
        <v>20</v>
      </c>
      <c r="CC10" s="192"/>
      <c r="CD10" s="193" t="s">
        <v>20</v>
      </c>
    </row>
    <row r="11" spans="2:84" ht="50.1" hidden="1" customHeight="1">
      <c r="B11" s="948"/>
      <c r="C11" s="906" t="s">
        <v>112</v>
      </c>
      <c r="D11" s="907"/>
      <c r="E11" s="906" t="s">
        <v>113</v>
      </c>
      <c r="F11" s="908"/>
      <c r="G11" s="909"/>
      <c r="H11" s="910"/>
      <c r="I11" s="910"/>
      <c r="J11" s="911"/>
      <c r="K11" s="909"/>
      <c r="L11" s="915"/>
      <c r="AC11" s="906" t="s">
        <v>112</v>
      </c>
      <c r="AD11" s="907"/>
      <c r="BC11" s="906" t="s">
        <v>112</v>
      </c>
      <c r="BD11" s="907"/>
      <c r="CC11" s="981" t="s">
        <v>112</v>
      </c>
      <c r="CD11" s="982"/>
    </row>
    <row r="12" spans="2:84" ht="50.1" hidden="1" customHeight="1" thickBot="1">
      <c r="B12" s="949"/>
      <c r="C12" s="60"/>
      <c r="D12" s="52" t="s">
        <v>20</v>
      </c>
      <c r="E12" s="194" t="str">
        <f>IF(OR(K10="",C12=""),"",C12-K10)</f>
        <v/>
      </c>
      <c r="F12" s="52" t="s">
        <v>20</v>
      </c>
      <c r="G12" s="912"/>
      <c r="H12" s="913"/>
      <c r="I12" s="913"/>
      <c r="J12" s="914"/>
      <c r="K12" s="912"/>
      <c r="L12" s="916"/>
      <c r="AC12" s="60"/>
      <c r="AD12" s="52" t="s">
        <v>20</v>
      </c>
      <c r="BC12" s="60"/>
      <c r="BD12" s="52" t="s">
        <v>20</v>
      </c>
      <c r="CC12" s="195"/>
      <c r="CD12" s="196" t="s">
        <v>20</v>
      </c>
    </row>
    <row r="13" spans="2:84" ht="17.25" customHeight="1">
      <c r="B13" s="197"/>
      <c r="C13" s="198"/>
      <c r="D13" s="199"/>
      <c r="E13" s="200"/>
      <c r="F13" s="199"/>
      <c r="G13" s="201"/>
      <c r="H13" s="201"/>
      <c r="I13" s="201"/>
      <c r="J13" s="201"/>
      <c r="K13" s="201"/>
      <c r="L13" s="201"/>
      <c r="AE13" s="202"/>
      <c r="AF13" s="189"/>
      <c r="BB13" s="41"/>
      <c r="BD13" s="43"/>
      <c r="BE13" s="202"/>
      <c r="BF13" s="189"/>
      <c r="CE13" s="202"/>
      <c r="CF13" s="189"/>
    </row>
    <row r="14" spans="2:84" ht="17.25" customHeight="1">
      <c r="B14" s="203"/>
      <c r="C14" s="202"/>
      <c r="D14" s="189"/>
      <c r="E14" s="488"/>
      <c r="F14" s="189"/>
      <c r="G14" s="489"/>
      <c r="H14" s="896" t="s">
        <v>256</v>
      </c>
      <c r="I14" s="896"/>
      <c r="J14" s="896"/>
      <c r="K14" s="896" t="s">
        <v>257</v>
      </c>
      <c r="L14" s="896"/>
      <c r="AE14" s="202"/>
      <c r="AF14" s="189"/>
      <c r="BB14" s="41"/>
      <c r="BD14" s="43"/>
      <c r="BE14" s="202"/>
      <c r="BF14" s="189"/>
      <c r="CE14" s="202"/>
      <c r="CF14" s="189"/>
    </row>
    <row r="15" spans="2:84" ht="17.25" customHeight="1">
      <c r="B15" s="203"/>
      <c r="C15" s="202"/>
      <c r="D15" s="189"/>
      <c r="E15" s="488"/>
      <c r="F15" s="189"/>
      <c r="G15" s="489"/>
      <c r="H15" s="896" t="str">
        <f>IF('B-1実施計画書'!$BE$7="","",'B-1実施計画書'!$BE$7)</f>
        <v/>
      </c>
      <c r="I15" s="896"/>
      <c r="J15" s="896"/>
      <c r="K15" s="897" t="str">
        <f>IF(H15="","",IF(H15="中小企業者",1/2,1/3))</f>
        <v/>
      </c>
      <c r="L15" s="897"/>
      <c r="AE15" s="202"/>
      <c r="AF15" s="189"/>
      <c r="BB15" s="41"/>
      <c r="BD15" s="43"/>
      <c r="BE15" s="202"/>
      <c r="BF15" s="189"/>
      <c r="CE15" s="202"/>
      <c r="CF15" s="189"/>
    </row>
    <row r="16" spans="2:84" ht="18.75" customHeight="1" thickBot="1">
      <c r="B16" s="204"/>
      <c r="C16" s="205"/>
      <c r="D16" s="206"/>
      <c r="E16" s="207"/>
      <c r="F16" s="206"/>
      <c r="G16" s="208"/>
      <c r="H16" s="208"/>
      <c r="I16" s="208"/>
      <c r="J16" s="208"/>
      <c r="K16" s="208"/>
      <c r="L16" s="208"/>
      <c r="AE16" s="202"/>
      <c r="AF16" s="189"/>
      <c r="BB16" s="41"/>
      <c r="BD16" s="43"/>
      <c r="BE16" s="202"/>
      <c r="BF16" s="189"/>
      <c r="CE16" s="202"/>
      <c r="CF16" s="189"/>
    </row>
    <row r="17" spans="2:56" ht="27" customHeight="1" thickBot="1">
      <c r="B17" s="922" t="str">
        <f>K7&amp;"の内訳"</f>
        <v>(4) 補助対象経費の内訳</v>
      </c>
      <c r="C17" s="923"/>
      <c r="D17" s="923"/>
      <c r="E17" s="923"/>
      <c r="F17" s="923"/>
      <c r="G17" s="923"/>
      <c r="H17" s="923"/>
      <c r="I17" s="923"/>
      <c r="J17" s="923"/>
      <c r="K17" s="923"/>
      <c r="L17" s="924"/>
      <c r="M17" s="209"/>
      <c r="P17" s="380"/>
      <c r="BC17" s="47"/>
      <c r="BD17" s="47"/>
    </row>
    <row r="18" spans="2:56" ht="22.5" customHeight="1">
      <c r="B18" s="53" t="s">
        <v>23</v>
      </c>
      <c r="C18" s="925" t="s">
        <v>24</v>
      </c>
      <c r="D18" s="926"/>
      <c r="E18" s="926" t="s">
        <v>196</v>
      </c>
      <c r="F18" s="927"/>
      <c r="G18" s="928" t="s">
        <v>25</v>
      </c>
      <c r="H18" s="928"/>
      <c r="I18" s="928"/>
      <c r="J18" s="928"/>
      <c r="K18" s="928"/>
      <c r="L18" s="929"/>
      <c r="M18" s="210"/>
      <c r="BC18" s="47"/>
      <c r="BD18" s="47"/>
    </row>
    <row r="19" spans="2:56" ht="22.5" customHeight="1">
      <c r="B19" s="54" t="s">
        <v>26</v>
      </c>
      <c r="C19" s="930" t="s">
        <v>27</v>
      </c>
      <c r="D19" s="931"/>
      <c r="E19" s="225">
        <f>'C-1経費内訳（１年目）'!E19+'C-1経費内訳（２年目）'!E19</f>
        <v>0</v>
      </c>
      <c r="F19" s="390" t="s">
        <v>20</v>
      </c>
      <c r="G19" s="932" t="s">
        <v>204</v>
      </c>
      <c r="H19" s="933"/>
      <c r="I19" s="933"/>
      <c r="J19" s="933"/>
      <c r="K19" s="933"/>
      <c r="L19" s="934"/>
      <c r="M19" s="212"/>
      <c r="BC19" s="47"/>
      <c r="BD19" s="47"/>
    </row>
    <row r="20" spans="2:56" ht="22.5" customHeight="1">
      <c r="B20" s="55" t="s">
        <v>28</v>
      </c>
      <c r="C20" s="920" t="s">
        <v>29</v>
      </c>
      <c r="D20" s="921"/>
      <c r="E20" s="225">
        <f>'C-1経費内訳（１年目）'!E20+'C-1経費内訳（２年目）'!E20</f>
        <v>0</v>
      </c>
      <c r="F20" s="390" t="s">
        <v>20</v>
      </c>
      <c r="G20" s="935"/>
      <c r="H20" s="936"/>
      <c r="I20" s="936"/>
      <c r="J20" s="936"/>
      <c r="K20" s="936"/>
      <c r="L20" s="937"/>
      <c r="M20" s="212"/>
      <c r="BC20" s="47"/>
      <c r="BD20" s="47"/>
    </row>
    <row r="21" spans="2:56" ht="22.5" customHeight="1">
      <c r="B21" s="55" t="s">
        <v>28</v>
      </c>
      <c r="C21" s="920" t="s">
        <v>30</v>
      </c>
      <c r="D21" s="921"/>
      <c r="E21" s="225">
        <f>'C-1経費内訳（１年目）'!E21+'C-1経費内訳（２年目）'!E21</f>
        <v>0</v>
      </c>
      <c r="F21" s="390" t="s">
        <v>20</v>
      </c>
      <c r="G21" s="935"/>
      <c r="H21" s="936"/>
      <c r="I21" s="936"/>
      <c r="J21" s="936"/>
      <c r="K21" s="936"/>
      <c r="L21" s="937"/>
      <c r="M21" s="212"/>
      <c r="BC21" s="47"/>
      <c r="BD21" s="47"/>
    </row>
    <row r="22" spans="2:56" ht="22.5" customHeight="1">
      <c r="B22" s="55" t="s">
        <v>28</v>
      </c>
      <c r="C22" s="920" t="s">
        <v>31</v>
      </c>
      <c r="D22" s="921"/>
      <c r="E22" s="225">
        <f>'C-1経費内訳（１年目）'!E22+'C-1経費内訳（２年目）'!E22</f>
        <v>0</v>
      </c>
      <c r="F22" s="390" t="s">
        <v>20</v>
      </c>
      <c r="G22" s="935"/>
      <c r="H22" s="936"/>
      <c r="I22" s="936"/>
      <c r="J22" s="936"/>
      <c r="K22" s="936"/>
      <c r="L22" s="937"/>
      <c r="M22" s="212"/>
      <c r="BC22" s="47"/>
      <c r="BD22" s="47"/>
    </row>
    <row r="23" spans="2:56" ht="22.5" customHeight="1">
      <c r="B23" s="55" t="s">
        <v>28</v>
      </c>
      <c r="C23" s="920" t="s">
        <v>32</v>
      </c>
      <c r="D23" s="921"/>
      <c r="E23" s="225">
        <f>'C-1経費内訳（１年目）'!E23+'C-1経費内訳（２年目）'!E23</f>
        <v>0</v>
      </c>
      <c r="F23" s="390" t="s">
        <v>20</v>
      </c>
      <c r="G23" s="935"/>
      <c r="H23" s="936"/>
      <c r="I23" s="936"/>
      <c r="J23" s="936"/>
      <c r="K23" s="936"/>
      <c r="L23" s="937"/>
      <c r="M23" s="212"/>
    </row>
    <row r="24" spans="2:56" ht="22.5" customHeight="1">
      <c r="B24" s="55" t="s">
        <v>28</v>
      </c>
      <c r="C24" s="920" t="s">
        <v>33</v>
      </c>
      <c r="D24" s="921"/>
      <c r="E24" s="225">
        <f>'C-1経費内訳（１年目）'!E24+'C-1経費内訳（２年目）'!E24</f>
        <v>0</v>
      </c>
      <c r="F24" s="390" t="s">
        <v>20</v>
      </c>
      <c r="G24" s="935"/>
      <c r="H24" s="936"/>
      <c r="I24" s="936"/>
      <c r="J24" s="936"/>
      <c r="K24" s="936"/>
      <c r="L24" s="937"/>
      <c r="M24" s="212"/>
    </row>
    <row r="25" spans="2:56" ht="22.5" customHeight="1">
      <c r="B25" s="56" t="s">
        <v>34</v>
      </c>
      <c r="C25" s="920" t="s">
        <v>35</v>
      </c>
      <c r="D25" s="921"/>
      <c r="E25" s="225">
        <f>'C-1経費内訳（１年目）'!E25+'C-1経費内訳（２年目）'!E25</f>
        <v>0</v>
      </c>
      <c r="F25" s="390" t="s">
        <v>20</v>
      </c>
      <c r="G25" s="935"/>
      <c r="H25" s="936"/>
      <c r="I25" s="936"/>
      <c r="J25" s="936"/>
      <c r="K25" s="936"/>
      <c r="L25" s="937"/>
      <c r="M25" s="212"/>
    </row>
    <row r="26" spans="2:56" ht="22.5" customHeight="1">
      <c r="B26" s="55" t="s">
        <v>36</v>
      </c>
      <c r="C26" s="920" t="s">
        <v>35</v>
      </c>
      <c r="D26" s="921"/>
      <c r="E26" s="225">
        <f>'C-1経費内訳（１年目）'!E26+'C-1経費内訳（２年目）'!E26</f>
        <v>0</v>
      </c>
      <c r="F26" s="390" t="s">
        <v>20</v>
      </c>
      <c r="G26" s="935"/>
      <c r="H26" s="936"/>
      <c r="I26" s="936"/>
      <c r="J26" s="936"/>
      <c r="K26" s="936"/>
      <c r="L26" s="937"/>
      <c r="M26" s="212"/>
    </row>
    <row r="27" spans="2:56" ht="22.5" customHeight="1">
      <c r="B27" s="55" t="s">
        <v>37</v>
      </c>
      <c r="C27" s="920" t="s">
        <v>35</v>
      </c>
      <c r="D27" s="921"/>
      <c r="E27" s="225">
        <f>'C-1経費内訳（１年目）'!E27+'C-1経費内訳（２年目）'!E27</f>
        <v>0</v>
      </c>
      <c r="F27" s="390" t="s">
        <v>20</v>
      </c>
      <c r="G27" s="935"/>
      <c r="H27" s="936"/>
      <c r="I27" s="936"/>
      <c r="J27" s="936"/>
      <c r="K27" s="936"/>
      <c r="L27" s="937"/>
      <c r="M27" s="212"/>
    </row>
    <row r="28" spans="2:56" ht="22.5" customHeight="1">
      <c r="B28" s="944" t="s">
        <v>205</v>
      </c>
      <c r="C28" s="945"/>
      <c r="D28" s="946"/>
      <c r="E28" s="250">
        <f>'C-1経費内訳（１年目）'!E28+'C-1経費内訳（２年目）'!E28</f>
        <v>0</v>
      </c>
      <c r="F28" s="387" t="s">
        <v>206</v>
      </c>
      <c r="G28" s="935"/>
      <c r="H28" s="936"/>
      <c r="I28" s="936"/>
      <c r="J28" s="936"/>
      <c r="K28" s="936"/>
      <c r="L28" s="937"/>
      <c r="M28" s="212"/>
    </row>
    <row r="29" spans="2:56" ht="22.5" customHeight="1">
      <c r="B29" s="55" t="s">
        <v>38</v>
      </c>
      <c r="C29" s="920" t="s">
        <v>35</v>
      </c>
      <c r="D29" s="921"/>
      <c r="E29" s="225">
        <f>'C-1経費内訳（１年目）'!E29+'C-1経費内訳（２年目）'!E29</f>
        <v>0</v>
      </c>
      <c r="F29" s="390" t="s">
        <v>20</v>
      </c>
      <c r="G29" s="935"/>
      <c r="H29" s="936"/>
      <c r="I29" s="936"/>
      <c r="J29" s="936"/>
      <c r="K29" s="936"/>
      <c r="L29" s="937"/>
      <c r="M29" s="212"/>
    </row>
    <row r="30" spans="2:56" ht="22.5" customHeight="1">
      <c r="B30" s="55" t="s">
        <v>39</v>
      </c>
      <c r="C30" s="920" t="s">
        <v>35</v>
      </c>
      <c r="D30" s="921"/>
      <c r="E30" s="225">
        <f>'C-1経費内訳（１年目）'!E30+'C-1経費内訳（２年目）'!E30</f>
        <v>0</v>
      </c>
      <c r="F30" s="390" t="s">
        <v>20</v>
      </c>
      <c r="G30" s="935"/>
      <c r="H30" s="936"/>
      <c r="I30" s="936"/>
      <c r="J30" s="936"/>
      <c r="K30" s="936"/>
      <c r="L30" s="937"/>
      <c r="M30" s="212"/>
    </row>
    <row r="31" spans="2:56" ht="22.5" customHeight="1">
      <c r="B31" s="57" t="s">
        <v>40</v>
      </c>
      <c r="C31" s="920" t="s">
        <v>35</v>
      </c>
      <c r="D31" s="921"/>
      <c r="E31" s="225">
        <f>'C-1経費内訳（１年目）'!E31+'C-1経費内訳（２年目）'!E31</f>
        <v>0</v>
      </c>
      <c r="F31" s="390" t="s">
        <v>20</v>
      </c>
      <c r="G31" s="935"/>
      <c r="H31" s="936"/>
      <c r="I31" s="936"/>
      <c r="J31" s="936"/>
      <c r="K31" s="936"/>
      <c r="L31" s="937"/>
      <c r="M31" s="212"/>
    </row>
    <row r="32" spans="2:56" ht="22.5" customHeight="1">
      <c r="B32" s="978" t="s">
        <v>41</v>
      </c>
      <c r="C32" s="979"/>
      <c r="D32" s="980"/>
      <c r="E32" s="225">
        <f>'C-1経費内訳（１年目）'!E32+'C-1経費内訳（２年目）'!E32</f>
        <v>0</v>
      </c>
      <c r="F32" s="390" t="s">
        <v>20</v>
      </c>
      <c r="G32" s="935"/>
      <c r="H32" s="936"/>
      <c r="I32" s="936"/>
      <c r="J32" s="936"/>
      <c r="K32" s="936"/>
      <c r="L32" s="937"/>
      <c r="M32" s="212"/>
    </row>
    <row r="33" spans="2:21" ht="22.5" customHeight="1" thickBot="1">
      <c r="B33" s="941" t="s">
        <v>42</v>
      </c>
      <c r="C33" s="942"/>
      <c r="D33" s="943"/>
      <c r="E33" s="225">
        <f>'C-1経費内訳（１年目）'!E33+'C-1経費内訳（２年目）'!E33</f>
        <v>0</v>
      </c>
      <c r="F33" s="390" t="s">
        <v>20</v>
      </c>
      <c r="G33" s="938"/>
      <c r="H33" s="939"/>
      <c r="I33" s="939"/>
      <c r="J33" s="939"/>
      <c r="K33" s="939"/>
      <c r="L33" s="940"/>
      <c r="M33" s="212"/>
    </row>
    <row r="34" spans="2:21" ht="22.5" customHeight="1" thickTop="1" thickBot="1">
      <c r="B34" s="975" t="s">
        <v>43</v>
      </c>
      <c r="C34" s="976"/>
      <c r="D34" s="977"/>
      <c r="E34" s="249">
        <f>'C-1経費内訳（１年目）'!E34+'C-1経費内訳（２年目）'!E34</f>
        <v>0</v>
      </c>
      <c r="F34" s="388" t="s">
        <v>20</v>
      </c>
      <c r="G34" s="972" t="str">
        <f>IF(K1="【完了実績報告用】",""," " &amp; K7)</f>
        <v xml:space="preserve"> (4) 補助対象経費</v>
      </c>
      <c r="H34" s="973"/>
      <c r="I34" s="973"/>
      <c r="J34" s="973"/>
      <c r="K34" s="973"/>
      <c r="L34" s="974"/>
      <c r="M34" s="215"/>
      <c r="N34" s="216"/>
      <c r="O34" s="217"/>
      <c r="P34" s="217"/>
      <c r="Q34" s="217"/>
      <c r="R34" s="217"/>
      <c r="S34" s="217"/>
      <c r="T34" s="217"/>
      <c r="U34" s="217"/>
    </row>
    <row r="35" spans="2:21" ht="22.5" hidden="1" customHeight="1" thickBot="1">
      <c r="B35" s="917" t="s">
        <v>115</v>
      </c>
      <c r="C35" s="918"/>
      <c r="D35" s="919"/>
      <c r="E35" s="232">
        <v>0</v>
      </c>
      <c r="F35" s="233" t="s">
        <v>20</v>
      </c>
      <c r="G35" s="969" t="s">
        <v>116</v>
      </c>
      <c r="H35" s="970"/>
      <c r="I35" s="970"/>
      <c r="J35" s="970"/>
      <c r="K35" s="970"/>
      <c r="L35" s="971"/>
      <c r="M35" s="212"/>
    </row>
    <row r="36" spans="2:21" ht="22.5" hidden="1" customHeight="1" thickTop="1" thickBot="1">
      <c r="B36" s="963" t="s">
        <v>117</v>
      </c>
      <c r="C36" s="964"/>
      <c r="D36" s="965"/>
      <c r="E36" s="213">
        <f>E34-E35</f>
        <v>0</v>
      </c>
      <c r="F36" s="214" t="s">
        <v>20</v>
      </c>
      <c r="G36" s="966" t="str">
        <f>" " &amp; K7</f>
        <v xml:space="preserve"> (4) 補助対象経費</v>
      </c>
      <c r="H36" s="967"/>
      <c r="I36" s="967"/>
      <c r="J36" s="967"/>
      <c r="K36" s="967"/>
      <c r="L36" s="968"/>
      <c r="M36" s="218"/>
      <c r="N36" s="216"/>
      <c r="O36" s="217" t="str">
        <f>IF(N36="×","「経費内訳表」の合計と合っていません。","")</f>
        <v/>
      </c>
      <c r="P36" s="217"/>
      <c r="Q36" s="217"/>
      <c r="R36" s="217"/>
      <c r="S36" s="217"/>
      <c r="T36" s="217"/>
      <c r="U36" s="217"/>
    </row>
    <row r="37" spans="2:21">
      <c r="B37" s="219"/>
    </row>
    <row r="38" spans="2:21" ht="14.25">
      <c r="B38" s="220" t="s">
        <v>44</v>
      </c>
    </row>
    <row r="39" spans="2:21" ht="14.25">
      <c r="B39" s="220"/>
    </row>
  </sheetData>
  <mergeCells count="58">
    <mergeCell ref="K1:L1"/>
    <mergeCell ref="B2:L2"/>
    <mergeCell ref="B3:L3"/>
    <mergeCell ref="C4:L4"/>
    <mergeCell ref="B7:B12"/>
    <mergeCell ref="C7:D7"/>
    <mergeCell ref="E7:F7"/>
    <mergeCell ref="G7:J7"/>
    <mergeCell ref="K7:L7"/>
    <mergeCell ref="G10:I10"/>
    <mergeCell ref="C11:D11"/>
    <mergeCell ref="E11:F11"/>
    <mergeCell ref="G11:J12"/>
    <mergeCell ref="K11:L12"/>
    <mergeCell ref="C9:D9"/>
    <mergeCell ref="E9:F9"/>
    <mergeCell ref="G9:J9"/>
    <mergeCell ref="K9:L9"/>
    <mergeCell ref="AC9:AD9"/>
    <mergeCell ref="CC11:CD11"/>
    <mergeCell ref="AC7:AD7"/>
    <mergeCell ref="BC7:BD7"/>
    <mergeCell ref="CC7:CD7"/>
    <mergeCell ref="G8:I8"/>
    <mergeCell ref="BC9:BD9"/>
    <mergeCell ref="CC9:CD9"/>
    <mergeCell ref="AC11:AD11"/>
    <mergeCell ref="BC11:BD11"/>
    <mergeCell ref="H14:J14"/>
    <mergeCell ref="K14:L14"/>
    <mergeCell ref="H15:J15"/>
    <mergeCell ref="K15:L15"/>
    <mergeCell ref="C29:D29"/>
    <mergeCell ref="B17:L17"/>
    <mergeCell ref="C18:D18"/>
    <mergeCell ref="E18:F18"/>
    <mergeCell ref="G18:L18"/>
    <mergeCell ref="C19:D19"/>
    <mergeCell ref="G19:L33"/>
    <mergeCell ref="C20:D20"/>
    <mergeCell ref="C21:D21"/>
    <mergeCell ref="C22:D22"/>
    <mergeCell ref="C23:D23"/>
    <mergeCell ref="C24:D24"/>
    <mergeCell ref="C25:D25"/>
    <mergeCell ref="C26:D26"/>
    <mergeCell ref="C27:D27"/>
    <mergeCell ref="B28:D28"/>
    <mergeCell ref="B35:D35"/>
    <mergeCell ref="G35:L35"/>
    <mergeCell ref="B36:D36"/>
    <mergeCell ref="G36:L36"/>
    <mergeCell ref="C30:D30"/>
    <mergeCell ref="C31:D31"/>
    <mergeCell ref="B32:D32"/>
    <mergeCell ref="B33:D33"/>
    <mergeCell ref="B34:D34"/>
    <mergeCell ref="G34:L34"/>
  </mergeCells>
  <phoneticPr fontId="8"/>
  <conditionalFormatting sqref="C12 CE16 BE16 AE16 CC12 CE13 BC12 BE13 AC12 AE13">
    <cfRule type="cellIs" dxfId="11" priority="16" operator="equal">
      <formula>""</formula>
    </cfRule>
  </conditionalFormatting>
  <conditionalFormatting sqref="C10">
    <cfRule type="expression" dxfId="10" priority="15">
      <formula>$C$10=""</formula>
    </cfRule>
  </conditionalFormatting>
  <conditionalFormatting sqref="AC10">
    <cfRule type="expression" dxfId="9" priority="11">
      <formula>$C$10=""</formula>
    </cfRule>
  </conditionalFormatting>
  <conditionalFormatting sqref="CC10">
    <cfRule type="expression" dxfId="8" priority="13">
      <formula>$BC$10=""</formula>
    </cfRule>
    <cfRule type="expression" dxfId="7" priority="14">
      <formula>$C$10=""</formula>
    </cfRule>
  </conditionalFormatting>
  <conditionalFormatting sqref="BC10">
    <cfRule type="expression" dxfId="6" priority="12">
      <formula>$C$10=""</formula>
    </cfRule>
  </conditionalFormatting>
  <conditionalFormatting sqref="CE14:CE15 BE14:BE15 AE14:AE15">
    <cfRule type="cellIs" dxfId="5" priority="1"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A46"/>
  <sheetViews>
    <sheetView workbookViewId="0"/>
  </sheetViews>
  <sheetFormatPr defaultRowHeight="18.75"/>
  <cols>
    <col min="1" max="1" width="4.125" style="252" customWidth="1"/>
    <col min="2" max="2" width="6.75" style="253" customWidth="1"/>
    <col min="3" max="3" width="22.5" style="252" customWidth="1"/>
    <col min="4" max="4" width="11.125" style="252" customWidth="1"/>
    <col min="5" max="5" width="5" style="253" customWidth="1"/>
    <col min="6" max="6" width="8.5" style="252" customWidth="1"/>
    <col min="7" max="7" width="9.375" style="371" customWidth="1"/>
    <col min="8" max="8" width="9.125" style="253" customWidth="1"/>
    <col min="9" max="17" width="8.5" style="289" customWidth="1"/>
    <col min="18" max="18" width="10" style="289" customWidth="1"/>
    <col min="19" max="20" width="8.5" style="289" customWidth="1"/>
    <col min="21" max="22" width="9.375" style="289" customWidth="1"/>
    <col min="23" max="23" width="9.375" style="375" customWidth="1"/>
    <col min="24" max="25" width="10.375" style="256" customWidth="1"/>
    <col min="26" max="27" width="9.125" style="252" customWidth="1"/>
    <col min="28" max="16384" width="9" style="252"/>
  </cols>
  <sheetData>
    <row r="1" spans="1:27" s="253" customFormat="1">
      <c r="A1" s="252"/>
      <c r="G1" s="254"/>
      <c r="I1" s="255"/>
      <c r="J1" s="255"/>
      <c r="K1" s="255"/>
      <c r="L1" s="255"/>
      <c r="M1" s="255"/>
      <c r="N1" s="255"/>
      <c r="O1" s="255"/>
      <c r="P1" s="255"/>
      <c r="Q1" s="255"/>
      <c r="R1" s="255"/>
      <c r="S1" s="255"/>
      <c r="T1" s="255"/>
      <c r="U1" s="255"/>
      <c r="V1" s="255"/>
      <c r="W1" s="254"/>
      <c r="X1" s="256"/>
      <c r="Y1" s="256"/>
    </row>
    <row r="2" spans="1:27" s="253" customFormat="1" ht="30">
      <c r="A2" s="252"/>
      <c r="B2" s="257" t="s">
        <v>208</v>
      </c>
      <c r="G2" s="254"/>
      <c r="I2" s="255"/>
      <c r="J2" s="255"/>
      <c r="K2" s="258"/>
      <c r="L2" s="259"/>
      <c r="M2" s="259"/>
      <c r="N2" s="259"/>
      <c r="O2" s="260" t="s">
        <v>45</v>
      </c>
      <c r="P2" s="1085" t="s">
        <v>180</v>
      </c>
      <c r="Q2" s="1085"/>
      <c r="R2" s="1085"/>
      <c r="S2" s="1085"/>
      <c r="T2" s="1085"/>
      <c r="U2" s="1085"/>
      <c r="V2" s="1085"/>
      <c r="W2" s="1085"/>
      <c r="X2" s="256"/>
      <c r="Y2" s="256"/>
    </row>
    <row r="3" spans="1:27" s="253" customFormat="1" ht="25.5" customHeight="1">
      <c r="A3" s="252"/>
      <c r="B3" s="261"/>
      <c r="G3" s="254"/>
      <c r="I3" s="255"/>
      <c r="J3" s="255"/>
      <c r="K3" s="262"/>
      <c r="L3" s="262"/>
      <c r="M3" s="262"/>
      <c r="N3" s="262"/>
      <c r="O3" s="262"/>
      <c r="P3" s="262"/>
      <c r="Q3" s="255"/>
      <c r="R3" s="255"/>
      <c r="S3" s="255"/>
      <c r="T3" s="255"/>
      <c r="U3" s="255"/>
      <c r="V3" s="255"/>
      <c r="W3" s="254"/>
      <c r="X3" s="256"/>
      <c r="Y3" s="256"/>
    </row>
    <row r="4" spans="1:27" s="263" customFormat="1" ht="24.75" customHeight="1">
      <c r="B4" s="1069" t="s">
        <v>46</v>
      </c>
      <c r="C4" s="1070"/>
      <c r="D4" s="1070"/>
      <c r="E4" s="1070"/>
      <c r="F4" s="1070"/>
      <c r="G4" s="1070"/>
      <c r="H4" s="1071"/>
      <c r="I4" s="1072" t="s">
        <v>47</v>
      </c>
      <c r="J4" s="1073"/>
      <c r="K4" s="1073"/>
      <c r="L4" s="1073"/>
      <c r="M4" s="1073"/>
      <c r="N4" s="1073"/>
      <c r="O4" s="1073"/>
      <c r="P4" s="1073"/>
      <c r="Q4" s="1073"/>
      <c r="R4" s="1073"/>
      <c r="S4" s="1073"/>
      <c r="T4" s="1073"/>
      <c r="U4" s="1074"/>
      <c r="V4" s="1086" t="s">
        <v>48</v>
      </c>
      <c r="W4" s="1089" t="s">
        <v>49</v>
      </c>
      <c r="X4" s="1080" t="s">
        <v>50</v>
      </c>
      <c r="Y4" s="1060" t="s">
        <v>51</v>
      </c>
      <c r="Z4" s="1063" t="s">
        <v>52</v>
      </c>
      <c r="AA4" s="1063" t="s">
        <v>53</v>
      </c>
    </row>
    <row r="5" spans="1:27" s="263" customFormat="1" ht="26.25" customHeight="1">
      <c r="B5" s="1066" t="s">
        <v>54</v>
      </c>
      <c r="C5" s="1066" t="s">
        <v>55</v>
      </c>
      <c r="D5" s="1069" t="s">
        <v>56</v>
      </c>
      <c r="E5" s="1070"/>
      <c r="F5" s="1070"/>
      <c r="G5" s="1070"/>
      <c r="H5" s="1071"/>
      <c r="I5" s="1072" t="s">
        <v>290</v>
      </c>
      <c r="J5" s="1073"/>
      <c r="K5" s="1073"/>
      <c r="L5" s="1073"/>
      <c r="M5" s="1073"/>
      <c r="N5" s="1073"/>
      <c r="O5" s="1073"/>
      <c r="P5" s="1073"/>
      <c r="Q5" s="1074"/>
      <c r="R5" s="264" t="s">
        <v>291</v>
      </c>
      <c r="S5" s="264" t="s">
        <v>59</v>
      </c>
      <c r="T5" s="264" t="s">
        <v>292</v>
      </c>
      <c r="U5" s="1075" t="s">
        <v>61</v>
      </c>
      <c r="V5" s="1087"/>
      <c r="W5" s="1089"/>
      <c r="X5" s="1081"/>
      <c r="Y5" s="1061"/>
      <c r="Z5" s="1064"/>
      <c r="AA5" s="1064"/>
    </row>
    <row r="6" spans="1:27" s="265" customFormat="1" ht="55.5" customHeight="1">
      <c r="B6" s="1067"/>
      <c r="C6" s="1067"/>
      <c r="D6" s="1066" t="s">
        <v>62</v>
      </c>
      <c r="E6" s="1078" t="s">
        <v>63</v>
      </c>
      <c r="F6" s="1078" t="s">
        <v>64</v>
      </c>
      <c r="G6" s="1091" t="s">
        <v>65</v>
      </c>
      <c r="H6" s="1078" t="s">
        <v>293</v>
      </c>
      <c r="I6" s="1072" t="s">
        <v>294</v>
      </c>
      <c r="J6" s="1073"/>
      <c r="K6" s="1073"/>
      <c r="L6" s="1073"/>
      <c r="M6" s="1073"/>
      <c r="N6" s="1074"/>
      <c r="O6" s="1075" t="s">
        <v>295</v>
      </c>
      <c r="P6" s="1075" t="s">
        <v>296</v>
      </c>
      <c r="Q6" s="1075" t="s">
        <v>70</v>
      </c>
      <c r="R6" s="1083" t="s">
        <v>291</v>
      </c>
      <c r="S6" s="1083" t="s">
        <v>59</v>
      </c>
      <c r="T6" s="1083" t="s">
        <v>292</v>
      </c>
      <c r="U6" s="1076"/>
      <c r="V6" s="1087"/>
      <c r="W6" s="1089"/>
      <c r="X6" s="1081"/>
      <c r="Y6" s="1061"/>
      <c r="Z6" s="1064"/>
      <c r="AA6" s="1064"/>
    </row>
    <row r="7" spans="1:27" s="265" customFormat="1" ht="37.5">
      <c r="B7" s="1068"/>
      <c r="C7" s="1068"/>
      <c r="D7" s="1068"/>
      <c r="E7" s="1079"/>
      <c r="F7" s="1090"/>
      <c r="G7" s="1092"/>
      <c r="H7" s="1090"/>
      <c r="I7" s="264" t="s">
        <v>297</v>
      </c>
      <c r="J7" s="264" t="s">
        <v>298</v>
      </c>
      <c r="K7" s="266" t="s">
        <v>299</v>
      </c>
      <c r="L7" s="266" t="s">
        <v>300</v>
      </c>
      <c r="M7" s="266" t="s">
        <v>75</v>
      </c>
      <c r="N7" s="266" t="s">
        <v>301</v>
      </c>
      <c r="O7" s="1077"/>
      <c r="P7" s="1077"/>
      <c r="Q7" s="1077"/>
      <c r="R7" s="1084"/>
      <c r="S7" s="1084"/>
      <c r="T7" s="1084"/>
      <c r="U7" s="1077"/>
      <c r="V7" s="1088"/>
      <c r="W7" s="1089"/>
      <c r="X7" s="1082"/>
      <c r="Y7" s="1062"/>
      <c r="Z7" s="1065"/>
      <c r="AA7" s="1065"/>
    </row>
    <row r="8" spans="1:27" ht="20.100000000000001" customHeight="1">
      <c r="B8" s="1045" t="s">
        <v>308</v>
      </c>
      <c r="C8" s="1046"/>
      <c r="D8" s="1046"/>
      <c r="E8" s="1047"/>
      <c r="F8" s="1"/>
      <c r="G8" s="267"/>
      <c r="H8" s="268"/>
      <c r="I8" s="269"/>
      <c r="J8" s="269"/>
      <c r="K8" s="269"/>
      <c r="L8" s="270"/>
      <c r="M8" s="270"/>
      <c r="N8" s="270"/>
      <c r="O8" s="269"/>
      <c r="P8" s="269"/>
      <c r="Q8" s="269"/>
      <c r="R8" s="269"/>
      <c r="S8" s="269"/>
      <c r="T8" s="269"/>
      <c r="U8" s="269"/>
      <c r="V8" s="269"/>
      <c r="W8" s="271"/>
      <c r="X8" s="272" t="s">
        <v>77</v>
      </c>
      <c r="Y8" s="272" t="s">
        <v>77</v>
      </c>
      <c r="Z8" s="272" t="s">
        <v>77</v>
      </c>
      <c r="AA8" s="272" t="s">
        <v>77</v>
      </c>
    </row>
    <row r="9" spans="1:27" ht="20.100000000000001" customHeight="1">
      <c r="B9" s="273">
        <v>1</v>
      </c>
      <c r="C9" s="274" t="s">
        <v>309</v>
      </c>
      <c r="D9" s="275"/>
      <c r="E9" s="276">
        <v>1</v>
      </c>
      <c r="F9" s="277">
        <v>2000000</v>
      </c>
      <c r="G9" s="278">
        <f>E9*F9</f>
        <v>2000000</v>
      </c>
      <c r="H9" s="279">
        <v>1</v>
      </c>
      <c r="I9" s="269"/>
      <c r="J9" s="280"/>
      <c r="K9" s="280"/>
      <c r="L9" s="281"/>
      <c r="M9" s="281"/>
      <c r="N9" s="281"/>
      <c r="O9" s="280"/>
      <c r="P9" s="280"/>
      <c r="Q9" s="280"/>
      <c r="R9" s="280">
        <v>2000000</v>
      </c>
      <c r="S9" s="280"/>
      <c r="T9" s="280"/>
      <c r="U9" s="280">
        <f>SUM(J9:T9)</f>
        <v>2000000</v>
      </c>
      <c r="V9" s="280"/>
      <c r="W9" s="282">
        <f t="shared" ref="W9:W12" si="0">SUM(U9,V9)</f>
        <v>2000000</v>
      </c>
      <c r="X9" s="283" t="str">
        <f>IF($G9="","",IF(E9*F9=G9,"○","×"))</f>
        <v>○</v>
      </c>
      <c r="Y9" s="284" t="str">
        <f t="shared" ref="Y9:Y12" si="1">IF($G9="","",IF(G9=W9,"○","×"))</f>
        <v>○</v>
      </c>
      <c r="Z9" s="284" t="str">
        <f t="shared" ref="Z9:AA12" si="2">IF($G9="","",IF(INT(E9)=E9,"ー","あり"))</f>
        <v>ー</v>
      </c>
      <c r="AA9" s="284" t="str">
        <f t="shared" si="2"/>
        <v>ー</v>
      </c>
    </row>
    <row r="10" spans="1:27" ht="20.100000000000001" customHeight="1">
      <c r="B10" s="273">
        <v>2</v>
      </c>
      <c r="C10" s="285" t="s">
        <v>310</v>
      </c>
      <c r="D10" s="286"/>
      <c r="E10" s="287">
        <v>20</v>
      </c>
      <c r="F10" s="288">
        <v>22500</v>
      </c>
      <c r="G10" s="278">
        <f t="shared" ref="G10" si="3">E10*F10</f>
        <v>450000</v>
      </c>
      <c r="H10" s="279">
        <v>1</v>
      </c>
      <c r="I10" s="269"/>
      <c r="J10" s="280">
        <v>450000</v>
      </c>
      <c r="K10" s="280"/>
      <c r="L10" s="281"/>
      <c r="M10" s="281"/>
      <c r="N10" s="281"/>
      <c r="O10" s="280"/>
      <c r="P10" s="280"/>
      <c r="Q10" s="280"/>
      <c r="R10" s="527"/>
      <c r="S10" s="280"/>
      <c r="T10" s="280"/>
      <c r="U10" s="280">
        <f>SUM(J10:T10)</f>
        <v>450000</v>
      </c>
      <c r="V10" s="280"/>
      <c r="W10" s="282">
        <f t="shared" si="0"/>
        <v>450000</v>
      </c>
      <c r="X10" s="283" t="str">
        <f t="shared" ref="X10:X12" si="4">IF($G10="","",IF(E10*F10=G10,"○","×"))</f>
        <v>○</v>
      </c>
      <c r="Y10" s="284" t="str">
        <f t="shared" si="1"/>
        <v>○</v>
      </c>
      <c r="Z10" s="284" t="str">
        <f t="shared" si="2"/>
        <v>ー</v>
      </c>
      <c r="AA10" s="284" t="str">
        <f t="shared" si="2"/>
        <v>ー</v>
      </c>
    </row>
    <row r="11" spans="1:27" ht="20.100000000000001" customHeight="1">
      <c r="B11" s="273">
        <v>3</v>
      </c>
      <c r="C11" s="285" t="s">
        <v>311</v>
      </c>
      <c r="D11" s="286"/>
      <c r="E11" s="287">
        <v>1</v>
      </c>
      <c r="F11" s="288">
        <v>800000</v>
      </c>
      <c r="G11" s="278">
        <f t="shared" ref="G11" si="5">IF(OR(E11="",F11=""),"",E11*F11)</f>
        <v>800000</v>
      </c>
      <c r="H11" s="279">
        <v>1</v>
      </c>
      <c r="I11" s="280"/>
      <c r="K11" s="280"/>
      <c r="L11" s="281"/>
      <c r="M11" s="281"/>
      <c r="N11" s="281"/>
      <c r="O11" s="280"/>
      <c r="P11" s="280"/>
      <c r="Q11" s="280"/>
      <c r="R11" s="278">
        <v>800000</v>
      </c>
      <c r="S11" s="280"/>
      <c r="T11" s="280"/>
      <c r="U11" s="280">
        <f>SUM(I11:T11)</f>
        <v>800000</v>
      </c>
      <c r="V11" s="280"/>
      <c r="W11" s="282">
        <f t="shared" si="0"/>
        <v>800000</v>
      </c>
      <c r="X11" s="283" t="str">
        <f t="shared" si="4"/>
        <v>○</v>
      </c>
      <c r="Y11" s="284" t="str">
        <f t="shared" si="1"/>
        <v>○</v>
      </c>
      <c r="Z11" s="284" t="str">
        <f t="shared" si="2"/>
        <v>ー</v>
      </c>
      <c r="AA11" s="284" t="str">
        <f t="shared" si="2"/>
        <v>ー</v>
      </c>
    </row>
    <row r="12" spans="1:27" ht="20.100000000000001" customHeight="1">
      <c r="B12" s="273">
        <v>4</v>
      </c>
      <c r="C12" s="285" t="s">
        <v>312</v>
      </c>
      <c r="D12" s="286"/>
      <c r="E12" s="287">
        <v>35</v>
      </c>
      <c r="F12" s="288">
        <v>23000</v>
      </c>
      <c r="G12" s="278">
        <f t="shared" ref="G12" si="6">E12*F12</f>
        <v>805000</v>
      </c>
      <c r="H12" s="279">
        <v>1</v>
      </c>
      <c r="I12" s="280"/>
      <c r="J12" s="280">
        <v>805000</v>
      </c>
      <c r="K12" s="280"/>
      <c r="L12" s="281"/>
      <c r="M12" s="281"/>
      <c r="N12" s="281"/>
      <c r="O12" s="280"/>
      <c r="P12" s="280"/>
      <c r="Q12" s="280"/>
      <c r="R12" s="527"/>
      <c r="S12" s="280"/>
      <c r="T12" s="280"/>
      <c r="U12" s="280">
        <f t="shared" ref="U12" si="7">SUM(I12:T12)</f>
        <v>805000</v>
      </c>
      <c r="V12" s="280"/>
      <c r="W12" s="282">
        <f t="shared" si="0"/>
        <v>805000</v>
      </c>
      <c r="X12" s="283" t="str">
        <f t="shared" si="4"/>
        <v>○</v>
      </c>
      <c r="Y12" s="284" t="str">
        <f t="shared" si="1"/>
        <v>○</v>
      </c>
      <c r="Z12" s="284" t="str">
        <f t="shared" si="2"/>
        <v>ー</v>
      </c>
      <c r="AA12" s="284" t="str">
        <f t="shared" si="2"/>
        <v>ー</v>
      </c>
    </row>
    <row r="13" spans="1:27" ht="20.100000000000001" customHeight="1" thickBot="1">
      <c r="B13" s="290" t="s">
        <v>78</v>
      </c>
      <c r="C13" s="291"/>
      <c r="D13" s="291"/>
      <c r="E13" s="292"/>
      <c r="F13" s="293"/>
      <c r="G13" s="294">
        <f>SUM(G8:G12)</f>
        <v>4055000</v>
      </c>
      <c r="H13" s="295"/>
      <c r="I13" s="296">
        <f>SUM(I8:I12)</f>
        <v>0</v>
      </c>
      <c r="J13" s="296">
        <f>SUM(J8:J12)</f>
        <v>1255000</v>
      </c>
      <c r="K13" s="296">
        <f>SUM(K8:K12)</f>
        <v>0</v>
      </c>
      <c r="L13" s="297"/>
      <c r="M13" s="297"/>
      <c r="N13" s="297"/>
      <c r="O13" s="296">
        <f t="shared" ref="O13:W13" si="8">SUM(O8:O12)</f>
        <v>0</v>
      </c>
      <c r="P13" s="296">
        <f t="shared" si="8"/>
        <v>0</v>
      </c>
      <c r="Q13" s="296">
        <f t="shared" si="8"/>
        <v>0</v>
      </c>
      <c r="R13" s="296">
        <f t="shared" si="8"/>
        <v>2800000</v>
      </c>
      <c r="S13" s="296">
        <f t="shared" si="8"/>
        <v>0</v>
      </c>
      <c r="T13" s="296">
        <f t="shared" si="8"/>
        <v>0</v>
      </c>
      <c r="U13" s="296">
        <f t="shared" si="8"/>
        <v>4055000</v>
      </c>
      <c r="V13" s="296">
        <f t="shared" si="8"/>
        <v>0</v>
      </c>
      <c r="W13" s="298">
        <f t="shared" si="8"/>
        <v>4055000</v>
      </c>
      <c r="X13" s="272" t="s">
        <v>77</v>
      </c>
      <c r="Y13" s="284" t="str">
        <f>IF($G13=0,"",IF(G13=W13,"○","×"))</f>
        <v>○</v>
      </c>
      <c r="Z13" s="272" t="s">
        <v>77</v>
      </c>
      <c r="AA13" s="272" t="s">
        <v>77</v>
      </c>
    </row>
    <row r="14" spans="1:27" ht="20.100000000000001" customHeight="1">
      <c r="B14" s="1048" t="s">
        <v>79</v>
      </c>
      <c r="C14" s="299" t="s">
        <v>80</v>
      </c>
      <c r="D14" s="300"/>
      <c r="E14" s="301"/>
      <c r="F14" s="302"/>
      <c r="G14" s="303">
        <v>202750</v>
      </c>
      <c r="H14" s="304">
        <v>1</v>
      </c>
      <c r="I14" s="305"/>
      <c r="J14" s="305"/>
      <c r="K14" s="305"/>
      <c r="L14" s="306">
        <f>IF(OR(U13=0,G14=""),"",ROUNDDOWN(G14*U13/W13,0))</f>
        <v>202750</v>
      </c>
      <c r="M14" s="305"/>
      <c r="N14" s="305"/>
      <c r="O14" s="305"/>
      <c r="P14" s="305"/>
      <c r="Q14" s="305"/>
      <c r="R14" s="305"/>
      <c r="S14" s="305"/>
      <c r="T14" s="305"/>
      <c r="U14" s="306">
        <f t="shared" ref="U14:U18" si="9">SUM(I14:T14)</f>
        <v>202750</v>
      </c>
      <c r="V14" s="306">
        <f>IF(U14="","",G14-U14)</f>
        <v>0</v>
      </c>
      <c r="W14" s="306">
        <f>SUM(U14,V14)</f>
        <v>202750</v>
      </c>
      <c r="X14" s="272" t="s">
        <v>77</v>
      </c>
      <c r="Y14" s="284" t="str">
        <f>IF($G14=0,"",IF(G14=W14,"○","×"))</f>
        <v>○</v>
      </c>
      <c r="Z14" s="272" t="s">
        <v>77</v>
      </c>
      <c r="AA14" s="272" t="s">
        <v>77</v>
      </c>
    </row>
    <row r="15" spans="1:27" ht="20.100000000000001" customHeight="1">
      <c r="B15" s="1049"/>
      <c r="C15" s="307" t="s">
        <v>82</v>
      </c>
      <c r="D15" s="308"/>
      <c r="E15" s="309"/>
      <c r="F15" s="310"/>
      <c r="G15" s="278">
        <v>324400</v>
      </c>
      <c r="H15" s="279">
        <v>1</v>
      </c>
      <c r="I15" s="311"/>
      <c r="J15" s="311"/>
      <c r="K15" s="311"/>
      <c r="L15" s="311"/>
      <c r="M15" s="312">
        <f>IF(OR(U13=0,G15=""),"",ROUNDDOWN(G15*U13/W13,0))</f>
        <v>324400</v>
      </c>
      <c r="N15" s="311"/>
      <c r="O15" s="311"/>
      <c r="P15" s="311"/>
      <c r="Q15" s="311"/>
      <c r="R15" s="311"/>
      <c r="S15" s="311"/>
      <c r="T15" s="311"/>
      <c r="U15" s="312">
        <f t="shared" si="9"/>
        <v>324400</v>
      </c>
      <c r="V15" s="312">
        <f>IF(U15="","",G15-U15)</f>
        <v>0</v>
      </c>
      <c r="W15" s="312">
        <f>SUM(U15,V15)</f>
        <v>324400</v>
      </c>
      <c r="X15" s="272" t="s">
        <v>77</v>
      </c>
      <c r="Y15" s="284" t="str">
        <f t="shared" ref="Y15:Y19" si="10">IF($G15=0,"",IF(G15=W15,"○","×"))</f>
        <v>○</v>
      </c>
      <c r="Z15" s="272" t="s">
        <v>77</v>
      </c>
      <c r="AA15" s="272" t="s">
        <v>77</v>
      </c>
    </row>
    <row r="16" spans="1:27" ht="20.100000000000001" customHeight="1" thickBot="1">
      <c r="B16" s="1050"/>
      <c r="C16" s="313" t="s">
        <v>83</v>
      </c>
      <c r="D16" s="314"/>
      <c r="E16" s="315"/>
      <c r="F16" s="293"/>
      <c r="G16" s="294">
        <v>405500</v>
      </c>
      <c r="H16" s="316">
        <v>1</v>
      </c>
      <c r="I16" s="317"/>
      <c r="J16" s="317"/>
      <c r="K16" s="317"/>
      <c r="L16" s="317"/>
      <c r="M16" s="317"/>
      <c r="N16" s="318">
        <f>IF(OR(U13=0,G16=""),"",ROUNDDOWN(G16*U13/W13,0))</f>
        <v>405500</v>
      </c>
      <c r="O16" s="317"/>
      <c r="P16" s="317"/>
      <c r="Q16" s="317"/>
      <c r="R16" s="317"/>
      <c r="S16" s="317"/>
      <c r="T16" s="317"/>
      <c r="U16" s="318">
        <f t="shared" si="9"/>
        <v>405500</v>
      </c>
      <c r="V16" s="318">
        <f t="shared" ref="V16:V18" si="11">IF(U16="","",G16-U16)</f>
        <v>0</v>
      </c>
      <c r="W16" s="318">
        <f t="shared" ref="W16" si="12">SUM(U16,V16)</f>
        <v>405500</v>
      </c>
      <c r="X16" s="272" t="s">
        <v>77</v>
      </c>
      <c r="Y16" s="284" t="str">
        <f t="shared" si="10"/>
        <v>○</v>
      </c>
      <c r="Z16" s="272" t="s">
        <v>77</v>
      </c>
      <c r="AA16" s="272" t="s">
        <v>77</v>
      </c>
    </row>
    <row r="17" spans="2:27" ht="20.100000000000001" customHeight="1">
      <c r="B17" s="319"/>
      <c r="C17" s="320" t="s">
        <v>84</v>
      </c>
      <c r="D17" s="321"/>
      <c r="E17" s="322"/>
      <c r="F17" s="323"/>
      <c r="G17" s="324">
        <v>0</v>
      </c>
      <c r="H17" s="325"/>
      <c r="I17" s="326"/>
      <c r="J17" s="326"/>
      <c r="K17" s="326"/>
      <c r="L17" s="326"/>
      <c r="M17" s="326"/>
      <c r="N17" s="326"/>
      <c r="O17" s="326"/>
      <c r="P17" s="326"/>
      <c r="Q17" s="327">
        <f>IF(OR(U13=0,G17=""),"",ROUNDDOWN(G17*U13/W13,0))</f>
        <v>0</v>
      </c>
      <c r="R17" s="326"/>
      <c r="S17" s="326"/>
      <c r="T17" s="326"/>
      <c r="U17" s="327">
        <f t="shared" si="9"/>
        <v>0</v>
      </c>
      <c r="V17" s="327">
        <f t="shared" si="11"/>
        <v>0</v>
      </c>
      <c r="W17" s="327">
        <f>SUM(U17,V17)</f>
        <v>0</v>
      </c>
      <c r="X17" s="272" t="s">
        <v>77</v>
      </c>
      <c r="Y17" s="284" t="str">
        <f t="shared" si="10"/>
        <v/>
      </c>
      <c r="Z17" s="272" t="s">
        <v>77</v>
      </c>
      <c r="AA17" s="272" t="s">
        <v>77</v>
      </c>
    </row>
    <row r="18" spans="2:27" ht="20.100000000000001" customHeight="1">
      <c r="B18" s="328"/>
      <c r="C18" s="307" t="s">
        <v>85</v>
      </c>
      <c r="D18" s="308"/>
      <c r="E18" s="309"/>
      <c r="F18" s="310"/>
      <c r="G18" s="278">
        <v>0</v>
      </c>
      <c r="H18" s="279"/>
      <c r="I18" s="311"/>
      <c r="J18" s="311"/>
      <c r="K18" s="311"/>
      <c r="L18" s="311"/>
      <c r="M18" s="311"/>
      <c r="N18" s="311"/>
      <c r="O18" s="311"/>
      <c r="P18" s="311"/>
      <c r="Q18" s="312">
        <f>IF(OR(U13=0,G18=""),"",ROUNDDOWN(G18*U13/W13,0))</f>
        <v>0</v>
      </c>
      <c r="R18" s="311"/>
      <c r="S18" s="311"/>
      <c r="T18" s="311"/>
      <c r="U18" s="312">
        <f t="shared" si="9"/>
        <v>0</v>
      </c>
      <c r="V18" s="312">
        <f t="shared" si="11"/>
        <v>0</v>
      </c>
      <c r="W18" s="312">
        <f>SUM(U18,V18)</f>
        <v>0</v>
      </c>
      <c r="X18" s="272" t="s">
        <v>77</v>
      </c>
      <c r="Y18" s="284" t="str">
        <f t="shared" si="10"/>
        <v/>
      </c>
      <c r="Z18" s="272" t="s">
        <v>77</v>
      </c>
      <c r="AA18" s="272" t="s">
        <v>77</v>
      </c>
    </row>
    <row r="19" spans="2:27" ht="20.100000000000001" customHeight="1" thickBot="1">
      <c r="B19" s="290" t="s">
        <v>78</v>
      </c>
      <c r="C19" s="329"/>
      <c r="D19" s="329"/>
      <c r="E19" s="330"/>
      <c r="F19" s="330"/>
      <c r="G19" s="294">
        <f>SUM(G14:G18)</f>
        <v>932650</v>
      </c>
      <c r="H19" s="331"/>
      <c r="I19" s="317"/>
      <c r="J19" s="317"/>
      <c r="K19" s="317"/>
      <c r="L19" s="318">
        <f t="shared" ref="L19:W19" si="13">SUM(L14:L18)</f>
        <v>202750</v>
      </c>
      <c r="M19" s="318">
        <f t="shared" si="13"/>
        <v>324400</v>
      </c>
      <c r="N19" s="318">
        <f t="shared" si="13"/>
        <v>405500</v>
      </c>
      <c r="O19" s="318">
        <f t="shared" si="13"/>
        <v>0</v>
      </c>
      <c r="P19" s="318">
        <f t="shared" si="13"/>
        <v>0</v>
      </c>
      <c r="Q19" s="318">
        <f t="shared" si="13"/>
        <v>0</v>
      </c>
      <c r="R19" s="318">
        <f t="shared" si="13"/>
        <v>0</v>
      </c>
      <c r="S19" s="318">
        <f t="shared" si="13"/>
        <v>0</v>
      </c>
      <c r="T19" s="318">
        <f t="shared" si="13"/>
        <v>0</v>
      </c>
      <c r="U19" s="318">
        <f t="shared" si="13"/>
        <v>932650</v>
      </c>
      <c r="V19" s="318">
        <f t="shared" si="13"/>
        <v>0</v>
      </c>
      <c r="W19" s="318">
        <f t="shared" si="13"/>
        <v>932650</v>
      </c>
      <c r="X19" s="272" t="s">
        <v>77</v>
      </c>
      <c r="Y19" s="284" t="str">
        <f t="shared" si="10"/>
        <v>○</v>
      </c>
      <c r="Z19" s="272" t="s">
        <v>77</v>
      </c>
      <c r="AA19" s="272" t="s">
        <v>77</v>
      </c>
    </row>
    <row r="20" spans="2:27" ht="20.100000000000001" customHeight="1" thickBot="1">
      <c r="B20" s="1051" t="s">
        <v>288</v>
      </c>
      <c r="C20" s="1052"/>
      <c r="D20" s="1052"/>
      <c r="E20" s="1052"/>
      <c r="F20" s="1053"/>
      <c r="G20" s="523">
        <f>SUM(G13,G19)</f>
        <v>4987650</v>
      </c>
      <c r="H20" s="524"/>
      <c r="I20" s="525">
        <f t="shared" ref="I20:W20" si="14">SUM(I13,I19)</f>
        <v>0</v>
      </c>
      <c r="J20" s="525">
        <f t="shared" si="14"/>
        <v>1255000</v>
      </c>
      <c r="K20" s="525">
        <f t="shared" si="14"/>
        <v>0</v>
      </c>
      <c r="L20" s="525">
        <f t="shared" si="14"/>
        <v>202750</v>
      </c>
      <c r="M20" s="525">
        <f t="shared" si="14"/>
        <v>324400</v>
      </c>
      <c r="N20" s="525">
        <f t="shared" si="14"/>
        <v>405500</v>
      </c>
      <c r="O20" s="525">
        <f t="shared" si="14"/>
        <v>0</v>
      </c>
      <c r="P20" s="525">
        <f t="shared" si="14"/>
        <v>0</v>
      </c>
      <c r="Q20" s="525">
        <f t="shared" si="14"/>
        <v>0</v>
      </c>
      <c r="R20" s="525">
        <f t="shared" si="14"/>
        <v>2800000</v>
      </c>
      <c r="S20" s="525">
        <f t="shared" si="14"/>
        <v>0</v>
      </c>
      <c r="T20" s="525">
        <f t="shared" si="14"/>
        <v>0</v>
      </c>
      <c r="U20" s="525">
        <f t="shared" si="14"/>
        <v>4987650</v>
      </c>
      <c r="V20" s="525">
        <f t="shared" si="14"/>
        <v>0</v>
      </c>
      <c r="W20" s="526">
        <f t="shared" si="14"/>
        <v>4987650</v>
      </c>
      <c r="X20" s="353" t="s">
        <v>77</v>
      </c>
      <c r="Y20" s="284" t="str">
        <f>IF($G20=0,"",IF(G20=W20,"○","×"))</f>
        <v>○</v>
      </c>
      <c r="Z20" s="272" t="s">
        <v>77</v>
      </c>
      <c r="AA20" s="272" t="s">
        <v>77</v>
      </c>
    </row>
    <row r="21" spans="2:27" ht="20.100000000000001" customHeight="1">
      <c r="B21" s="1054" t="s">
        <v>302</v>
      </c>
      <c r="C21" s="1055"/>
      <c r="D21" s="1055"/>
      <c r="E21" s="1056"/>
      <c r="F21" s="1"/>
      <c r="G21" s="267"/>
      <c r="H21" s="268"/>
      <c r="I21" s="269"/>
      <c r="J21" s="269"/>
      <c r="K21" s="269"/>
      <c r="L21" s="270"/>
      <c r="M21" s="270"/>
      <c r="N21" s="270"/>
      <c r="O21" s="269"/>
      <c r="P21" s="269"/>
      <c r="Q21" s="269"/>
      <c r="R21" s="269"/>
      <c r="S21" s="269"/>
      <c r="T21" s="269"/>
      <c r="U21" s="269"/>
      <c r="V21" s="269"/>
      <c r="W21" s="271"/>
      <c r="X21" s="272" t="s">
        <v>77</v>
      </c>
      <c r="Y21" s="272" t="s">
        <v>77</v>
      </c>
      <c r="Z21" s="272" t="s">
        <v>77</v>
      </c>
      <c r="AA21" s="272" t="s">
        <v>77</v>
      </c>
    </row>
    <row r="22" spans="2:27" ht="20.100000000000001" customHeight="1">
      <c r="B22" s="273">
        <v>1</v>
      </c>
      <c r="C22" s="285" t="s">
        <v>303</v>
      </c>
      <c r="D22" s="286"/>
      <c r="E22" s="287">
        <v>25</v>
      </c>
      <c r="F22" s="288">
        <v>20000</v>
      </c>
      <c r="G22" s="278">
        <f t="shared" ref="G22:G32" si="15">E22*F22</f>
        <v>500000</v>
      </c>
      <c r="H22" s="279">
        <v>2</v>
      </c>
      <c r="I22" s="280"/>
      <c r="J22" s="280">
        <v>500000</v>
      </c>
      <c r="K22" s="280"/>
      <c r="L22" s="281"/>
      <c r="M22" s="281"/>
      <c r="N22" s="281"/>
      <c r="O22" s="280"/>
      <c r="P22" s="280"/>
      <c r="Q22" s="280"/>
      <c r="R22" s="280"/>
      <c r="S22" s="280"/>
      <c r="T22" s="280"/>
      <c r="U22" s="280">
        <f t="shared" ref="U22:U32" si="16">SUM(I22:T22)</f>
        <v>500000</v>
      </c>
      <c r="V22" s="280"/>
      <c r="W22" s="282">
        <f t="shared" ref="W22:W32" si="17">SUM(U22,V22)</f>
        <v>500000</v>
      </c>
      <c r="X22" s="283" t="str">
        <f t="shared" ref="X22:X32" si="18">IF($G22="","",IF(E22*F22=G22,"○","×"))</f>
        <v>○</v>
      </c>
      <c r="Y22" s="284" t="str">
        <f t="shared" ref="Y22:Y32" si="19">IF($G22="","",IF(G22=W22,"○","×"))</f>
        <v>○</v>
      </c>
      <c r="Z22" s="284" t="str">
        <f t="shared" ref="Z22:AA32" si="20">IF($G22="","",IF(INT(E22)=E22,"ー","あり"))</f>
        <v>ー</v>
      </c>
      <c r="AA22" s="284" t="str">
        <f t="shared" si="20"/>
        <v>ー</v>
      </c>
    </row>
    <row r="23" spans="2:27">
      <c r="B23" s="273">
        <v>2</v>
      </c>
      <c r="C23" s="285" t="s">
        <v>304</v>
      </c>
      <c r="D23" s="332"/>
      <c r="E23" s="287">
        <v>15</v>
      </c>
      <c r="F23" s="288">
        <v>22500</v>
      </c>
      <c r="G23" s="278">
        <f t="shared" si="15"/>
        <v>337500</v>
      </c>
      <c r="H23" s="279">
        <v>2</v>
      </c>
      <c r="I23" s="280">
        <v>337500</v>
      </c>
      <c r="J23" s="280"/>
      <c r="K23" s="280"/>
      <c r="L23" s="281"/>
      <c r="M23" s="281"/>
      <c r="N23" s="281"/>
      <c r="O23" s="280"/>
      <c r="P23" s="280"/>
      <c r="Q23" s="280"/>
      <c r="R23" s="280"/>
      <c r="S23" s="280"/>
      <c r="T23" s="280"/>
      <c r="U23" s="280">
        <f t="shared" si="16"/>
        <v>337500</v>
      </c>
      <c r="V23" s="280"/>
      <c r="W23" s="282">
        <f t="shared" si="17"/>
        <v>337500</v>
      </c>
      <c r="X23" s="283" t="str">
        <f t="shared" si="18"/>
        <v>○</v>
      </c>
      <c r="Y23" s="284" t="str">
        <f t="shared" si="19"/>
        <v>○</v>
      </c>
      <c r="Z23" s="284" t="str">
        <f t="shared" si="20"/>
        <v>ー</v>
      </c>
      <c r="AA23" s="284" t="str">
        <f t="shared" si="20"/>
        <v>ー</v>
      </c>
    </row>
    <row r="24" spans="2:27" ht="20.100000000000001" customHeight="1">
      <c r="B24" s="273">
        <v>3</v>
      </c>
      <c r="C24" s="285" t="s">
        <v>313</v>
      </c>
      <c r="D24" s="332"/>
      <c r="E24" s="287">
        <v>100</v>
      </c>
      <c r="F24" s="288">
        <v>3250</v>
      </c>
      <c r="G24" s="278">
        <f t="shared" si="15"/>
        <v>325000</v>
      </c>
      <c r="H24" s="279">
        <v>2</v>
      </c>
      <c r="I24" s="280"/>
      <c r="J24" s="280"/>
      <c r="K24" s="280">
        <v>325000</v>
      </c>
      <c r="L24" s="281"/>
      <c r="M24" s="281"/>
      <c r="N24" s="281"/>
      <c r="O24" s="280"/>
      <c r="P24" s="280"/>
      <c r="Q24" s="280"/>
      <c r="R24" s="280"/>
      <c r="S24" s="280"/>
      <c r="T24" s="280"/>
      <c r="U24" s="280">
        <f t="shared" si="16"/>
        <v>325000</v>
      </c>
      <c r="V24" s="280"/>
      <c r="W24" s="282">
        <f t="shared" si="17"/>
        <v>325000</v>
      </c>
      <c r="X24" s="283" t="str">
        <f t="shared" si="18"/>
        <v>○</v>
      </c>
      <c r="Y24" s="284" t="str">
        <f t="shared" si="19"/>
        <v>○</v>
      </c>
      <c r="Z24" s="284" t="str">
        <f t="shared" si="20"/>
        <v>ー</v>
      </c>
      <c r="AA24" s="284" t="str">
        <f t="shared" si="20"/>
        <v>ー</v>
      </c>
    </row>
    <row r="25" spans="2:27" ht="20.100000000000001" customHeight="1">
      <c r="B25" s="273">
        <v>4</v>
      </c>
      <c r="C25" s="333" t="s">
        <v>314</v>
      </c>
      <c r="D25" s="334"/>
      <c r="E25" s="287">
        <v>4</v>
      </c>
      <c r="F25" s="2">
        <v>25000</v>
      </c>
      <c r="G25" s="278">
        <f t="shared" si="15"/>
        <v>100000</v>
      </c>
      <c r="H25" s="279">
        <v>2</v>
      </c>
      <c r="I25" s="280"/>
      <c r="J25" s="280">
        <v>100000</v>
      </c>
      <c r="K25" s="280"/>
      <c r="L25" s="281"/>
      <c r="M25" s="281"/>
      <c r="N25" s="281"/>
      <c r="O25" s="280"/>
      <c r="P25" s="280"/>
      <c r="Q25" s="280"/>
      <c r="R25" s="280"/>
      <c r="S25" s="280"/>
      <c r="T25" s="280"/>
      <c r="U25" s="280">
        <f>SUM(I25:T25)</f>
        <v>100000</v>
      </c>
      <c r="V25" s="280"/>
      <c r="W25" s="282">
        <f>SUM(U25,V25)</f>
        <v>100000</v>
      </c>
      <c r="X25" s="283" t="str">
        <f>IF($G25="","",IF(E25*F25=G25,"○","×"))</f>
        <v>○</v>
      </c>
      <c r="Y25" s="284" t="str">
        <f>IF($G25="","",IF(G25=W25,"○","×"))</f>
        <v>○</v>
      </c>
      <c r="Z25" s="284" t="str">
        <f>IF($G25="","",IF(INT(E25)=E25,"ー","あり"))</f>
        <v>ー</v>
      </c>
      <c r="AA25" s="284" t="str">
        <f>IF($G25="","",IF(INT(F25)=F25,"ー","あり"))</f>
        <v>ー</v>
      </c>
    </row>
    <row r="26" spans="2:27" ht="20.100000000000001" customHeight="1">
      <c r="B26" s="273">
        <v>5</v>
      </c>
      <c r="C26" s="335" t="s">
        <v>305</v>
      </c>
      <c r="D26" s="336"/>
      <c r="E26" s="337">
        <v>8</v>
      </c>
      <c r="F26" s="3">
        <v>23500</v>
      </c>
      <c r="G26" s="278">
        <f t="shared" si="15"/>
        <v>188000</v>
      </c>
      <c r="H26" s="279">
        <v>2</v>
      </c>
      <c r="I26" s="338"/>
      <c r="J26" s="338">
        <v>188000</v>
      </c>
      <c r="K26" s="338"/>
      <c r="L26" s="339"/>
      <c r="M26" s="339"/>
      <c r="N26" s="339"/>
      <c r="O26" s="338"/>
      <c r="P26" s="338"/>
      <c r="Q26" s="338"/>
      <c r="R26" s="338"/>
      <c r="S26" s="338"/>
      <c r="T26" s="338"/>
      <c r="U26" s="280">
        <f>SUM(I26:T26)</f>
        <v>188000</v>
      </c>
      <c r="V26" s="338"/>
      <c r="W26" s="282">
        <f>SUM(U26,V26)</f>
        <v>188000</v>
      </c>
      <c r="X26" s="283" t="str">
        <f t="shared" ref="X26:X27" si="21">IF($G26="","",IF(E26*F26=G26,"○","×"))</f>
        <v>○</v>
      </c>
      <c r="Y26" s="284" t="str">
        <f t="shared" ref="Y26:Y27" si="22">IF($G26="","",IF(G26=W26,"○","×"))</f>
        <v>○</v>
      </c>
      <c r="Z26" s="284" t="str">
        <f t="shared" ref="Z26:AA27" si="23">IF($G26="","",IF(INT(E26)=E26,"ー","あり"))</f>
        <v>ー</v>
      </c>
      <c r="AA26" s="284" t="str">
        <f t="shared" si="23"/>
        <v>ー</v>
      </c>
    </row>
    <row r="27" spans="2:27">
      <c r="B27" s="273">
        <v>6</v>
      </c>
      <c r="C27" s="335" t="s">
        <v>315</v>
      </c>
      <c r="D27" s="340"/>
      <c r="E27" s="337">
        <v>1</v>
      </c>
      <c r="F27" s="3">
        <v>150000</v>
      </c>
      <c r="G27" s="278">
        <f t="shared" si="15"/>
        <v>150000</v>
      </c>
      <c r="H27" s="279">
        <v>2</v>
      </c>
      <c r="I27" s="338"/>
      <c r="J27" s="338">
        <v>150000</v>
      </c>
      <c r="K27" s="338"/>
      <c r="L27" s="339"/>
      <c r="M27" s="339"/>
      <c r="N27" s="339"/>
      <c r="O27" s="338"/>
      <c r="P27" s="338"/>
      <c r="Q27" s="338"/>
      <c r="R27" s="338"/>
      <c r="S27" s="338"/>
      <c r="T27" s="338"/>
      <c r="U27" s="280">
        <f>SUM(I27:T27)</f>
        <v>150000</v>
      </c>
      <c r="V27" s="338"/>
      <c r="W27" s="282">
        <f>SUM(U27,V27)</f>
        <v>150000</v>
      </c>
      <c r="X27" s="283" t="str">
        <f t="shared" si="21"/>
        <v>○</v>
      </c>
      <c r="Y27" s="284" t="str">
        <f t="shared" si="22"/>
        <v>○</v>
      </c>
      <c r="Z27" s="284" t="str">
        <f t="shared" si="23"/>
        <v>ー</v>
      </c>
      <c r="AA27" s="284" t="str">
        <f t="shared" si="23"/>
        <v>ー</v>
      </c>
    </row>
    <row r="28" spans="2:27" ht="20.100000000000001" customHeight="1">
      <c r="B28" s="273">
        <v>7</v>
      </c>
      <c r="C28" s="285" t="s">
        <v>306</v>
      </c>
      <c r="D28" s="286"/>
      <c r="E28" s="287">
        <v>2</v>
      </c>
      <c r="F28" s="288">
        <v>5000</v>
      </c>
      <c r="G28" s="278">
        <f t="shared" si="15"/>
        <v>10000</v>
      </c>
      <c r="H28" s="279">
        <v>2</v>
      </c>
      <c r="I28" s="280"/>
      <c r="J28" s="280">
        <v>10000</v>
      </c>
      <c r="K28" s="280"/>
      <c r="L28" s="281"/>
      <c r="M28" s="281"/>
      <c r="N28" s="281"/>
      <c r="O28" s="280"/>
      <c r="P28" s="280"/>
      <c r="Q28" s="280"/>
      <c r="R28" s="280"/>
      <c r="S28" s="280"/>
      <c r="T28" s="280"/>
      <c r="U28" s="280">
        <f t="shared" si="16"/>
        <v>10000</v>
      </c>
      <c r="V28" s="280"/>
      <c r="W28" s="282">
        <f t="shared" si="17"/>
        <v>10000</v>
      </c>
      <c r="X28" s="283" t="str">
        <f t="shared" si="18"/>
        <v>○</v>
      </c>
      <c r="Y28" s="284" t="str">
        <f t="shared" si="19"/>
        <v>○</v>
      </c>
      <c r="Z28" s="284" t="str">
        <f t="shared" si="20"/>
        <v>ー</v>
      </c>
      <c r="AA28" s="284" t="str">
        <f t="shared" si="20"/>
        <v>ー</v>
      </c>
    </row>
    <row r="29" spans="2:27" ht="20.100000000000001" customHeight="1">
      <c r="B29" s="273">
        <v>8</v>
      </c>
      <c r="C29" s="285" t="s">
        <v>316</v>
      </c>
      <c r="D29" s="286"/>
      <c r="E29" s="287">
        <v>13</v>
      </c>
      <c r="F29" s="288">
        <v>25000</v>
      </c>
      <c r="G29" s="278">
        <f t="shared" ref="G29:G30" si="24">E29*F29</f>
        <v>325000</v>
      </c>
      <c r="H29" s="279">
        <v>2</v>
      </c>
      <c r="I29" s="280"/>
      <c r="J29" s="280"/>
      <c r="K29" s="280"/>
      <c r="L29" s="281"/>
      <c r="M29" s="281"/>
      <c r="N29" s="281"/>
      <c r="O29" s="280"/>
      <c r="P29" s="280"/>
      <c r="Q29" s="280"/>
      <c r="R29" s="280"/>
      <c r="S29" s="280"/>
      <c r="T29" s="280"/>
      <c r="U29" s="280">
        <f t="shared" ref="U29:U30" si="25">SUM(I29:T29)</f>
        <v>0</v>
      </c>
      <c r="V29" s="280">
        <v>325000</v>
      </c>
      <c r="W29" s="282">
        <f t="shared" ref="W29:W30" si="26">SUM(U29,V29)</f>
        <v>325000</v>
      </c>
      <c r="X29" s="283" t="str">
        <f t="shared" ref="X29:X30" si="27">IF($G29="","",IF(E29*F29=G29,"○","×"))</f>
        <v>○</v>
      </c>
      <c r="Y29" s="284" t="str">
        <f t="shared" ref="Y29:Y30" si="28">IF($G29="","",IF(G29=W29,"○","×"))</f>
        <v>○</v>
      </c>
      <c r="Z29" s="284" t="str">
        <f t="shared" ref="Z29:Z30" si="29">IF($G29="","",IF(INT(E29)=E29,"ー","あり"))</f>
        <v>ー</v>
      </c>
      <c r="AA29" s="284" t="str">
        <f t="shared" ref="AA29:AA30" si="30">IF($G29="","",IF(INT(F29)=F29,"ー","あり"))</f>
        <v>ー</v>
      </c>
    </row>
    <row r="30" spans="2:27" ht="20.100000000000001" customHeight="1">
      <c r="B30" s="273">
        <v>9</v>
      </c>
      <c r="C30" s="285" t="s">
        <v>307</v>
      </c>
      <c r="D30" s="286"/>
      <c r="E30" s="287">
        <v>1</v>
      </c>
      <c r="F30" s="288">
        <v>70000</v>
      </c>
      <c r="G30" s="278">
        <f t="shared" si="24"/>
        <v>70000</v>
      </c>
      <c r="H30" s="279">
        <v>2</v>
      </c>
      <c r="I30" s="280"/>
      <c r="J30" s="280"/>
      <c r="K30" s="280"/>
      <c r="L30" s="281"/>
      <c r="M30" s="281"/>
      <c r="N30" s="281"/>
      <c r="O30" s="280"/>
      <c r="P30" s="280"/>
      <c r="Q30" s="280"/>
      <c r="R30" s="280"/>
      <c r="S30" s="280"/>
      <c r="T30" s="280"/>
      <c r="U30" s="280">
        <f t="shared" si="25"/>
        <v>0</v>
      </c>
      <c r="V30" s="280">
        <v>70000</v>
      </c>
      <c r="W30" s="282">
        <f t="shared" si="26"/>
        <v>70000</v>
      </c>
      <c r="X30" s="283" t="str">
        <f t="shared" si="27"/>
        <v>○</v>
      </c>
      <c r="Y30" s="284" t="str">
        <f t="shared" si="28"/>
        <v>○</v>
      </c>
      <c r="Z30" s="284" t="str">
        <f t="shared" si="29"/>
        <v>ー</v>
      </c>
      <c r="AA30" s="284" t="str">
        <f t="shared" si="30"/>
        <v>ー</v>
      </c>
    </row>
    <row r="31" spans="2:27" ht="20.100000000000001" customHeight="1">
      <c r="B31" s="273">
        <v>10</v>
      </c>
      <c r="C31" s="285" t="s">
        <v>317</v>
      </c>
      <c r="D31" s="286"/>
      <c r="E31" s="287">
        <v>3</v>
      </c>
      <c r="F31" s="288">
        <v>25000</v>
      </c>
      <c r="G31" s="278">
        <f t="shared" ref="G31" si="31">E31*F31</f>
        <v>75000</v>
      </c>
      <c r="H31" s="279">
        <v>2</v>
      </c>
      <c r="I31" s="280"/>
      <c r="J31" s="280">
        <v>75000</v>
      </c>
      <c r="K31" s="280"/>
      <c r="L31" s="281"/>
      <c r="M31" s="281"/>
      <c r="N31" s="281"/>
      <c r="O31" s="280"/>
      <c r="P31" s="280"/>
      <c r="Q31" s="280"/>
      <c r="R31" s="280"/>
      <c r="S31" s="280"/>
      <c r="T31" s="280"/>
      <c r="U31" s="280">
        <f t="shared" ref="U31" si="32">SUM(I31:T31)</f>
        <v>75000</v>
      </c>
      <c r="V31" s="280"/>
      <c r="W31" s="282">
        <f t="shared" ref="W31" si="33">SUM(U31,V31)</f>
        <v>75000</v>
      </c>
      <c r="X31" s="283" t="str">
        <f t="shared" ref="X31" si="34">IF($G31="","",IF(E31*F31=G31,"○","×"))</f>
        <v>○</v>
      </c>
      <c r="Y31" s="284" t="str">
        <f t="shared" ref="Y31" si="35">IF($G31="","",IF(G31=W31,"○","×"))</f>
        <v>○</v>
      </c>
      <c r="Z31" s="284" t="str">
        <f t="shared" ref="Z31" si="36">IF($G31="","",IF(INT(E31)=E31,"ー","あり"))</f>
        <v>ー</v>
      </c>
      <c r="AA31" s="284" t="str">
        <f t="shared" ref="AA31" si="37">IF($G31="","",IF(INT(F31)=F31,"ー","あり"))</f>
        <v>ー</v>
      </c>
    </row>
    <row r="32" spans="2:27" ht="20.100000000000001" customHeight="1">
      <c r="B32" s="273">
        <v>11</v>
      </c>
      <c r="C32" s="285" t="s">
        <v>318</v>
      </c>
      <c r="D32" s="286"/>
      <c r="E32" s="287">
        <v>10</v>
      </c>
      <c r="F32" s="288">
        <v>23000</v>
      </c>
      <c r="G32" s="278">
        <f t="shared" si="15"/>
        <v>230000</v>
      </c>
      <c r="H32" s="279">
        <v>2</v>
      </c>
      <c r="I32" s="280"/>
      <c r="J32" s="280"/>
      <c r="K32" s="280"/>
      <c r="L32" s="281"/>
      <c r="M32" s="281"/>
      <c r="N32" s="281"/>
      <c r="O32" s="280"/>
      <c r="P32" s="280"/>
      <c r="Q32" s="280"/>
      <c r="R32" s="280"/>
      <c r="S32" s="280"/>
      <c r="T32" s="280"/>
      <c r="U32" s="280">
        <f t="shared" si="16"/>
        <v>0</v>
      </c>
      <c r="V32" s="280">
        <v>230000</v>
      </c>
      <c r="W32" s="282">
        <f t="shared" si="17"/>
        <v>230000</v>
      </c>
      <c r="X32" s="283" t="str">
        <f t="shared" si="18"/>
        <v>○</v>
      </c>
      <c r="Y32" s="284" t="str">
        <f t="shared" si="19"/>
        <v>○</v>
      </c>
      <c r="Z32" s="284" t="str">
        <f t="shared" si="20"/>
        <v>ー</v>
      </c>
      <c r="AA32" s="284" t="str">
        <f t="shared" si="20"/>
        <v>ー</v>
      </c>
    </row>
    <row r="33" spans="2:27" ht="20.100000000000001" customHeight="1" thickBot="1">
      <c r="B33" s="341" t="s">
        <v>78</v>
      </c>
      <c r="C33" s="342"/>
      <c r="D33" s="342"/>
      <c r="E33" s="343"/>
      <c r="F33" s="344"/>
      <c r="G33" s="345">
        <f>SUM(G21:G32)</f>
        <v>2310500</v>
      </c>
      <c r="H33" s="346"/>
      <c r="I33" s="347">
        <f t="shared" ref="I33:W33" si="38">SUM(I21:I32)</f>
        <v>337500</v>
      </c>
      <c r="J33" s="347">
        <f t="shared" si="38"/>
        <v>1023000</v>
      </c>
      <c r="K33" s="347">
        <f t="shared" si="38"/>
        <v>325000</v>
      </c>
      <c r="L33" s="347">
        <f t="shared" si="38"/>
        <v>0</v>
      </c>
      <c r="M33" s="347">
        <f t="shared" si="38"/>
        <v>0</v>
      </c>
      <c r="N33" s="347">
        <f t="shared" si="38"/>
        <v>0</v>
      </c>
      <c r="O33" s="347">
        <f t="shared" si="38"/>
        <v>0</v>
      </c>
      <c r="P33" s="347">
        <f t="shared" si="38"/>
        <v>0</v>
      </c>
      <c r="Q33" s="347">
        <f t="shared" si="38"/>
        <v>0</v>
      </c>
      <c r="R33" s="347">
        <f t="shared" si="38"/>
        <v>0</v>
      </c>
      <c r="S33" s="347">
        <f t="shared" si="38"/>
        <v>0</v>
      </c>
      <c r="T33" s="347">
        <f t="shared" si="38"/>
        <v>0</v>
      </c>
      <c r="U33" s="347">
        <f t="shared" si="38"/>
        <v>1685500</v>
      </c>
      <c r="V33" s="347">
        <f t="shared" si="38"/>
        <v>625000</v>
      </c>
      <c r="W33" s="347">
        <f t="shared" si="38"/>
        <v>2310500</v>
      </c>
      <c r="X33" s="272" t="s">
        <v>77</v>
      </c>
      <c r="Y33" s="284" t="str">
        <f>IF($G33=0,"",IF(G33=W33,"○","×"))</f>
        <v>○</v>
      </c>
      <c r="Z33" s="272" t="s">
        <v>77</v>
      </c>
      <c r="AA33" s="272" t="s">
        <v>77</v>
      </c>
    </row>
    <row r="34" spans="2:27" ht="20.100000000000001" customHeight="1">
      <c r="B34" s="1048" t="s">
        <v>79</v>
      </c>
      <c r="C34" s="299" t="s">
        <v>80</v>
      </c>
      <c r="D34" s="300"/>
      <c r="E34" s="301"/>
      <c r="F34" s="302"/>
      <c r="G34" s="303">
        <v>115525</v>
      </c>
      <c r="H34" s="304">
        <v>2</v>
      </c>
      <c r="I34" s="305"/>
      <c r="J34" s="305"/>
      <c r="K34" s="305"/>
      <c r="L34" s="306">
        <f>IF(OR(U33=0,G34=""),"",ROUNDDOWN(G34*U33/W33,0))</f>
        <v>84275</v>
      </c>
      <c r="M34" s="305"/>
      <c r="N34" s="305"/>
      <c r="O34" s="305"/>
      <c r="P34" s="305"/>
      <c r="Q34" s="305"/>
      <c r="R34" s="305"/>
      <c r="S34" s="305"/>
      <c r="T34" s="305"/>
      <c r="U34" s="306">
        <f t="shared" ref="U34:U38" si="39">SUM(I34:T34)</f>
        <v>84275</v>
      </c>
      <c r="V34" s="306">
        <f>IF(U34="","",G34-U34)</f>
        <v>31250</v>
      </c>
      <c r="W34" s="306">
        <f>SUM(U34,V34)</f>
        <v>115525</v>
      </c>
      <c r="X34" s="272" t="s">
        <v>77</v>
      </c>
      <c r="Y34" s="284" t="str">
        <f>IF($G34=0,"",IF(G34=W34,"○","×"))</f>
        <v>○</v>
      </c>
      <c r="Z34" s="272" t="s">
        <v>77</v>
      </c>
      <c r="AA34" s="272" t="s">
        <v>77</v>
      </c>
    </row>
    <row r="35" spans="2:27" ht="20.100000000000001" customHeight="1">
      <c r="B35" s="1049"/>
      <c r="C35" s="307" t="s">
        <v>82</v>
      </c>
      <c r="D35" s="308"/>
      <c r="E35" s="309"/>
      <c r="F35" s="310"/>
      <c r="G35" s="278">
        <v>184840</v>
      </c>
      <c r="H35" s="279">
        <v>2</v>
      </c>
      <c r="I35" s="311"/>
      <c r="J35" s="311"/>
      <c r="K35" s="311"/>
      <c r="L35" s="311"/>
      <c r="M35" s="312">
        <f>IF(OR(U33=0,G35=""),"",ROUNDDOWN(G35*U33/W33,0))</f>
        <v>134840</v>
      </c>
      <c r="N35" s="311"/>
      <c r="O35" s="311"/>
      <c r="P35" s="311"/>
      <c r="Q35" s="311"/>
      <c r="R35" s="311"/>
      <c r="S35" s="311"/>
      <c r="T35" s="311"/>
      <c r="U35" s="312">
        <f t="shared" si="39"/>
        <v>134840</v>
      </c>
      <c r="V35" s="312">
        <f>IF(U35="","",G35-U35)</f>
        <v>50000</v>
      </c>
      <c r="W35" s="312">
        <f>SUM(U35,V35)</f>
        <v>184840</v>
      </c>
      <c r="X35" s="272" t="s">
        <v>77</v>
      </c>
      <c r="Y35" s="284" t="str">
        <f t="shared" ref="Y35:Y39" si="40">IF($G35=0,"",IF(G35=W35,"○","×"))</f>
        <v>○</v>
      </c>
      <c r="Z35" s="272" t="s">
        <v>77</v>
      </c>
      <c r="AA35" s="272" t="s">
        <v>77</v>
      </c>
    </row>
    <row r="36" spans="2:27" ht="20.100000000000001" customHeight="1" thickBot="1">
      <c r="B36" s="1050"/>
      <c r="C36" s="313" t="s">
        <v>83</v>
      </c>
      <c r="D36" s="314"/>
      <c r="E36" s="315"/>
      <c r="F36" s="293"/>
      <c r="G36" s="294">
        <v>231050</v>
      </c>
      <c r="H36" s="316">
        <v>2</v>
      </c>
      <c r="I36" s="317"/>
      <c r="J36" s="317"/>
      <c r="K36" s="317"/>
      <c r="L36" s="317"/>
      <c r="M36" s="317"/>
      <c r="N36" s="318">
        <f>IF(OR(U33=0,G36=""),"",ROUNDDOWN(G36*U33/W33,0))</f>
        <v>168550</v>
      </c>
      <c r="O36" s="317"/>
      <c r="P36" s="317"/>
      <c r="Q36" s="317"/>
      <c r="R36" s="317"/>
      <c r="S36" s="317"/>
      <c r="T36" s="317"/>
      <c r="U36" s="318">
        <f t="shared" si="39"/>
        <v>168550</v>
      </c>
      <c r="V36" s="318">
        <f t="shared" ref="V36:V38" si="41">IF(U36="","",G36-U36)</f>
        <v>62500</v>
      </c>
      <c r="W36" s="318">
        <f t="shared" ref="W36" si="42">SUM(U36,V36)</f>
        <v>231050</v>
      </c>
      <c r="X36" s="272" t="s">
        <v>77</v>
      </c>
      <c r="Y36" s="284" t="str">
        <f t="shared" si="40"/>
        <v>○</v>
      </c>
      <c r="Z36" s="272" t="s">
        <v>77</v>
      </c>
      <c r="AA36" s="272" t="s">
        <v>77</v>
      </c>
    </row>
    <row r="37" spans="2:27" ht="20.100000000000001" customHeight="1">
      <c r="B37" s="319"/>
      <c r="C37" s="320" t="s">
        <v>84</v>
      </c>
      <c r="D37" s="321"/>
      <c r="E37" s="322"/>
      <c r="F37" s="323"/>
      <c r="G37" s="324">
        <v>500000</v>
      </c>
      <c r="H37" s="325">
        <v>2</v>
      </c>
      <c r="I37" s="326"/>
      <c r="J37" s="326"/>
      <c r="K37" s="326"/>
      <c r="L37" s="326"/>
      <c r="M37" s="326"/>
      <c r="N37" s="326"/>
      <c r="O37" s="326"/>
      <c r="P37" s="326"/>
      <c r="Q37" s="327">
        <f>IF(OR(U33=0,G37=""),"",ROUNDDOWN(G37*U33/W33,0))</f>
        <v>364747</v>
      </c>
      <c r="R37" s="326"/>
      <c r="S37" s="326"/>
      <c r="T37" s="326"/>
      <c r="U37" s="327">
        <f t="shared" si="39"/>
        <v>364747</v>
      </c>
      <c r="V37" s="327">
        <f t="shared" si="41"/>
        <v>135253</v>
      </c>
      <c r="W37" s="327">
        <f>SUM(U37,V37)</f>
        <v>500000</v>
      </c>
      <c r="X37" s="272" t="s">
        <v>77</v>
      </c>
      <c r="Y37" s="284" t="str">
        <f t="shared" si="40"/>
        <v>○</v>
      </c>
      <c r="Z37" s="272" t="s">
        <v>77</v>
      </c>
      <c r="AA37" s="272" t="s">
        <v>77</v>
      </c>
    </row>
    <row r="38" spans="2:27" ht="20.100000000000001" customHeight="1">
      <c r="B38" s="328"/>
      <c r="C38" s="307" t="s">
        <v>85</v>
      </c>
      <c r="D38" s="308"/>
      <c r="E38" s="309"/>
      <c r="F38" s="310"/>
      <c r="G38" s="278">
        <v>800000</v>
      </c>
      <c r="H38" s="279">
        <v>2</v>
      </c>
      <c r="I38" s="311"/>
      <c r="J38" s="311"/>
      <c r="K38" s="311"/>
      <c r="L38" s="311"/>
      <c r="M38" s="311"/>
      <c r="N38" s="311"/>
      <c r="O38" s="311"/>
      <c r="P38" s="311"/>
      <c r="Q38" s="312">
        <f>IF(OR(U33=0,G38=""),"",ROUNDDOWN(G38*U33/W33,0))</f>
        <v>583596</v>
      </c>
      <c r="R38" s="311"/>
      <c r="S38" s="311"/>
      <c r="T38" s="311"/>
      <c r="U38" s="312">
        <f t="shared" si="39"/>
        <v>583596</v>
      </c>
      <c r="V38" s="312">
        <f t="shared" si="41"/>
        <v>216404</v>
      </c>
      <c r="W38" s="312">
        <f>SUM(U38,V38)</f>
        <v>800000</v>
      </c>
      <c r="X38" s="272" t="s">
        <v>77</v>
      </c>
      <c r="Y38" s="284" t="str">
        <f t="shared" si="40"/>
        <v>○</v>
      </c>
      <c r="Z38" s="272" t="s">
        <v>77</v>
      </c>
      <c r="AA38" s="272" t="s">
        <v>77</v>
      </c>
    </row>
    <row r="39" spans="2:27" ht="20.100000000000001" customHeight="1" thickBot="1">
      <c r="B39" s="341" t="s">
        <v>78</v>
      </c>
      <c r="C39" s="348"/>
      <c r="D39" s="348"/>
      <c r="E39" s="349"/>
      <c r="F39" s="349"/>
      <c r="G39" s="345">
        <f>SUM(G34:G38)</f>
        <v>1831415</v>
      </c>
      <c r="H39" s="350"/>
      <c r="I39" s="351"/>
      <c r="J39" s="351"/>
      <c r="K39" s="351"/>
      <c r="L39" s="352">
        <f t="shared" ref="L39:W39" si="43">SUM(L34:L38)</f>
        <v>84275</v>
      </c>
      <c r="M39" s="352">
        <f t="shared" si="43"/>
        <v>134840</v>
      </c>
      <c r="N39" s="352">
        <f t="shared" si="43"/>
        <v>168550</v>
      </c>
      <c r="O39" s="352">
        <f t="shared" si="43"/>
        <v>0</v>
      </c>
      <c r="P39" s="352">
        <f t="shared" si="43"/>
        <v>0</v>
      </c>
      <c r="Q39" s="352">
        <f t="shared" si="43"/>
        <v>948343</v>
      </c>
      <c r="R39" s="352">
        <f t="shared" si="43"/>
        <v>0</v>
      </c>
      <c r="S39" s="352">
        <f t="shared" si="43"/>
        <v>0</v>
      </c>
      <c r="T39" s="352">
        <f t="shared" si="43"/>
        <v>0</v>
      </c>
      <c r="U39" s="352">
        <f t="shared" si="43"/>
        <v>1336008</v>
      </c>
      <c r="V39" s="352">
        <f t="shared" si="43"/>
        <v>495407</v>
      </c>
      <c r="W39" s="352">
        <f t="shared" si="43"/>
        <v>1831415</v>
      </c>
      <c r="X39" s="272" t="s">
        <v>77</v>
      </c>
      <c r="Y39" s="284" t="str">
        <f t="shared" si="40"/>
        <v>○</v>
      </c>
      <c r="Z39" s="272" t="s">
        <v>77</v>
      </c>
      <c r="AA39" s="272" t="s">
        <v>77</v>
      </c>
    </row>
    <row r="40" spans="2:27" ht="20.100000000000001" customHeight="1" thickBot="1">
      <c r="B40" s="1051" t="s">
        <v>289</v>
      </c>
      <c r="C40" s="1052"/>
      <c r="D40" s="1052"/>
      <c r="E40" s="1052"/>
      <c r="F40" s="1053"/>
      <c r="G40" s="523">
        <f>SUM(G33,G39)</f>
        <v>4141915</v>
      </c>
      <c r="H40" s="524"/>
      <c r="I40" s="525">
        <f>SUM(I33,I39)</f>
        <v>337500</v>
      </c>
      <c r="J40" s="525">
        <f t="shared" ref="J40:W40" si="44">SUM(J33,J39)</f>
        <v>1023000</v>
      </c>
      <c r="K40" s="525">
        <f t="shared" si="44"/>
        <v>325000</v>
      </c>
      <c r="L40" s="525">
        <f t="shared" si="44"/>
        <v>84275</v>
      </c>
      <c r="M40" s="525">
        <f t="shared" si="44"/>
        <v>134840</v>
      </c>
      <c r="N40" s="525">
        <f t="shared" si="44"/>
        <v>168550</v>
      </c>
      <c r="O40" s="525">
        <f t="shared" si="44"/>
        <v>0</v>
      </c>
      <c r="P40" s="525">
        <f t="shared" si="44"/>
        <v>0</v>
      </c>
      <c r="Q40" s="525">
        <f t="shared" si="44"/>
        <v>948343</v>
      </c>
      <c r="R40" s="525">
        <f t="shared" si="44"/>
        <v>0</v>
      </c>
      <c r="S40" s="525">
        <f t="shared" si="44"/>
        <v>0</v>
      </c>
      <c r="T40" s="525">
        <f t="shared" si="44"/>
        <v>0</v>
      </c>
      <c r="U40" s="525">
        <f t="shared" si="44"/>
        <v>3021508</v>
      </c>
      <c r="V40" s="525">
        <f t="shared" si="44"/>
        <v>1120407</v>
      </c>
      <c r="W40" s="526">
        <f t="shared" si="44"/>
        <v>4141915</v>
      </c>
      <c r="X40" s="353" t="s">
        <v>77</v>
      </c>
      <c r="Y40" s="284" t="str">
        <f>IF($G40=0,"",IF(G40=W40,"○","×"))</f>
        <v>○</v>
      </c>
      <c r="Z40" s="272" t="s">
        <v>77</v>
      </c>
      <c r="AA40" s="272" t="s">
        <v>77</v>
      </c>
    </row>
    <row r="41" spans="2:27" ht="20.100000000000001" customHeight="1">
      <c r="B41" s="1057" t="s">
        <v>86</v>
      </c>
      <c r="C41" s="1058"/>
      <c r="D41" s="1058"/>
      <c r="E41" s="1058"/>
      <c r="F41" s="1059"/>
      <c r="G41" s="356">
        <f>SUM(G20,G40)</f>
        <v>9129565</v>
      </c>
      <c r="H41" s="522" t="s">
        <v>77</v>
      </c>
      <c r="I41" s="357">
        <f t="shared" ref="I41:W41" si="45">SUM(I20,I40)</f>
        <v>337500</v>
      </c>
      <c r="J41" s="357">
        <f t="shared" si="45"/>
        <v>2278000</v>
      </c>
      <c r="K41" s="357">
        <f t="shared" si="45"/>
        <v>325000</v>
      </c>
      <c r="L41" s="357">
        <f t="shared" si="45"/>
        <v>287025</v>
      </c>
      <c r="M41" s="357">
        <f t="shared" si="45"/>
        <v>459240</v>
      </c>
      <c r="N41" s="357">
        <f t="shared" si="45"/>
        <v>574050</v>
      </c>
      <c r="O41" s="357">
        <f t="shared" si="45"/>
        <v>0</v>
      </c>
      <c r="P41" s="357">
        <f t="shared" si="45"/>
        <v>0</v>
      </c>
      <c r="Q41" s="357">
        <f t="shared" si="45"/>
        <v>948343</v>
      </c>
      <c r="R41" s="357">
        <f t="shared" si="45"/>
        <v>2800000</v>
      </c>
      <c r="S41" s="357">
        <f t="shared" si="45"/>
        <v>0</v>
      </c>
      <c r="T41" s="357">
        <f t="shared" si="45"/>
        <v>0</v>
      </c>
      <c r="U41" s="358">
        <f t="shared" si="45"/>
        <v>8009158</v>
      </c>
      <c r="V41" s="358">
        <f t="shared" si="45"/>
        <v>1120407</v>
      </c>
      <c r="W41" s="358">
        <f t="shared" si="45"/>
        <v>9129565</v>
      </c>
    </row>
    <row r="42" spans="2:27" ht="20.100000000000001" customHeight="1">
      <c r="B42" s="359"/>
      <c r="C42" s="360"/>
      <c r="D42" s="360"/>
      <c r="E42" s="361"/>
      <c r="F42" s="362"/>
      <c r="G42" s="363"/>
      <c r="H42" s="361"/>
      <c r="I42" s="364"/>
      <c r="J42" s="364"/>
      <c r="K42" s="364"/>
      <c r="L42" s="364"/>
      <c r="M42" s="365" t="s">
        <v>87</v>
      </c>
      <c r="N42" s="354">
        <f>SUM(I41:N41)</f>
        <v>4260815</v>
      </c>
      <c r="O42" s="364"/>
      <c r="P42" s="366" t="s">
        <v>88</v>
      </c>
      <c r="Q42" s="354">
        <f>SUM(I41:Q41)</f>
        <v>5209158</v>
      </c>
      <c r="R42" s="364"/>
      <c r="S42" s="364"/>
      <c r="T42" s="367" t="s">
        <v>89</v>
      </c>
      <c r="U42" s="368">
        <v>0</v>
      </c>
      <c r="V42" s="369">
        <v>0</v>
      </c>
      <c r="W42" s="370">
        <f>SUM(U42:V42)</f>
        <v>0</v>
      </c>
    </row>
    <row r="43" spans="2:27" ht="20.100000000000001" customHeight="1">
      <c r="S43" s="364"/>
      <c r="T43" s="372" t="s">
        <v>178</v>
      </c>
      <c r="U43" s="373">
        <f>SUM(U41,U42)</f>
        <v>8009158</v>
      </c>
      <c r="V43" s="373">
        <f>SUM(V41,V42)</f>
        <v>1120407</v>
      </c>
      <c r="W43" s="373">
        <f>SUM(W41,W42)</f>
        <v>9129565</v>
      </c>
    </row>
    <row r="44" spans="2:27" ht="20.100000000000001" customHeight="1">
      <c r="C44" s="374" t="s">
        <v>91</v>
      </c>
    </row>
    <row r="45" spans="2:27" ht="18" customHeight="1"/>
    <row r="46" spans="2:27" ht="18" customHeight="1"/>
  </sheetData>
  <mergeCells count="33">
    <mergeCell ref="P2:W2"/>
    <mergeCell ref="B4:H4"/>
    <mergeCell ref="I4:U4"/>
    <mergeCell ref="V4:V7"/>
    <mergeCell ref="W4:W7"/>
    <mergeCell ref="F6:F7"/>
    <mergeCell ref="G6:G7"/>
    <mergeCell ref="H6:H7"/>
    <mergeCell ref="I6:N6"/>
    <mergeCell ref="T6:T7"/>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B8:E8"/>
    <mergeCell ref="B14:B16"/>
    <mergeCell ref="B20:F20"/>
    <mergeCell ref="B21:E21"/>
    <mergeCell ref="B41:F41"/>
    <mergeCell ref="B34:B36"/>
    <mergeCell ref="B40:F40"/>
  </mergeCells>
  <phoneticPr fontId="8"/>
  <conditionalFormatting sqref="I34:W39">
    <cfRule type="expression" dxfId="4" priority="5">
      <formula>INT(I34)&lt;&gt;I34</formula>
    </cfRule>
  </conditionalFormatting>
  <conditionalFormatting sqref="W34:W39">
    <cfRule type="expression" dxfId="3" priority="4">
      <formula>AND(G34&lt;&gt;"", G34&lt;&gt;W34)</formula>
    </cfRule>
  </conditionalFormatting>
  <conditionalFormatting sqref="I14:W19">
    <cfRule type="expression" dxfId="2" priority="3">
      <formula>INT(I14)&lt;&gt;I14</formula>
    </cfRule>
  </conditionalFormatting>
  <conditionalFormatting sqref="W14:W19">
    <cfRule type="expression" dxfId="1" priority="2">
      <formula>AND(G14&lt;&gt;"", G14&lt;&gt;W14)</formula>
    </cfRule>
  </conditionalFormatting>
  <conditionalFormatting sqref="I41:W41">
    <cfRule type="expression" dxfId="0" priority="1">
      <formula>INT(I41)&lt;&gt;I41</formula>
    </cfRule>
  </conditionalFormatting>
  <dataValidations count="2">
    <dataValidation imeMode="off" allowBlank="1" showInputMessage="1" showErrorMessage="1" sqref="E14:T18 V14:V18 V34:V38 E34:T38 E9:E12 F21:T25 E22:E25 F12:Q12 V8:V12 F8:T9 F10:Q10 F11:I11 K11:R11 S10:T12 V21:V32 E26:T32"/>
    <dataValidation imeMode="hiragana" allowBlank="1" showInputMessage="1" showErrorMessage="1" sqref="L2:N2"/>
  </dataValidations>
  <pageMargins left="0.47244094488188981" right="0.19685039370078741" top="0.74803149606299213" bottom="0.74803149606299213" header="0.31496062992125984" footer="0.31496062992125984"/>
  <pageSetup paperSize="9" scale="6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B-1実施計画書</vt:lpstr>
      <vt:lpstr>C-1経費内訳（１年目）</vt:lpstr>
      <vt:lpstr>C-2経費内訳表（１年目）</vt:lpstr>
      <vt:lpstr>C-1経費内訳（２年目）</vt:lpstr>
      <vt:lpstr>C-2経費内訳表（２年目）</vt:lpstr>
      <vt:lpstr>C-1経費内訳（全体）</vt:lpstr>
      <vt:lpstr>経費内訳表 (記載例)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'C-2経費内訳表（１年目）'!Print_Titles</vt:lpstr>
      <vt:lpstr>'C-2経費内訳表（２年目）'!Print_Titles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eta-gyoumu4</cp:lastModifiedBy>
  <cp:lastPrinted>2022-04-13T01:48:19Z</cp:lastPrinted>
  <dcterms:created xsi:type="dcterms:W3CDTF">2015-06-05T18:19:34Z</dcterms:created>
  <dcterms:modified xsi:type="dcterms:W3CDTF">2022-04-22T01:04:10Z</dcterms:modified>
</cp:coreProperties>
</file>