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3補正）\05_未利用熱・廃熱・燃料転換\03公募・周知\公募時HP掲載資料【３．応募申請方法・様式及び参考資料】\"/>
    </mc:Choice>
  </mc:AlternateContent>
  <bookViews>
    <workbookView xWindow="540" yWindow="345" windowWidth="17040" windowHeight="10575"/>
  </bookViews>
  <sheets>
    <sheet name="B-7設備一覧表" sheetId="2" r:id="rId1"/>
    <sheet name="記入例" sheetId="3" r:id="rId2"/>
  </sheets>
  <definedNames>
    <definedName name="_xlnm.Print_Area" localSheetId="0">'B-7設備一覧表'!$A$1:$M$18</definedName>
    <definedName name="_xlnm.Print_Area" localSheetId="1">記入例!$A$1:$M$34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7" i="3" l="1"/>
  <c r="K27" i="3"/>
  <c r="G27" i="3"/>
  <c r="E27" i="3"/>
  <c r="M26" i="3"/>
  <c r="M25" i="3"/>
  <c r="M24" i="3"/>
  <c r="H24" i="3"/>
  <c r="M13" i="3"/>
  <c r="M29" i="3" s="1"/>
  <c r="K13" i="3"/>
  <c r="G13" i="3"/>
  <c r="E13" i="3"/>
  <c r="M12" i="3"/>
  <c r="M11" i="3"/>
  <c r="K16" i="2"/>
  <c r="G16" i="2"/>
  <c r="E16" i="2"/>
  <c r="M15" i="2"/>
  <c r="M14" i="2"/>
  <c r="M13" i="2"/>
  <c r="M16" i="2" s="1"/>
  <c r="H13" i="2"/>
  <c r="K8" i="2"/>
  <c r="G8" i="2"/>
  <c r="E8" i="2"/>
  <c r="M7" i="2"/>
  <c r="M6" i="2"/>
  <c r="M5" i="2"/>
  <c r="M8" i="2" s="1"/>
  <c r="M18" i="2" l="1"/>
</calcChain>
</file>

<file path=xl/sharedStrings.xml><?xml version="1.0" encoding="utf-8"?>
<sst xmlns="http://schemas.openxmlformats.org/spreadsheetml/2006/main" count="125" uniqueCount="47">
  <si>
    <t>機器名</t>
    <rPh sb="0" eb="3">
      <t>キキメイ</t>
    </rPh>
    <phoneticPr fontId="1"/>
  </si>
  <si>
    <t>品番</t>
    <rPh sb="0" eb="2">
      <t>ヒンバン</t>
    </rPh>
    <phoneticPr fontId="1"/>
  </si>
  <si>
    <t>容量</t>
    <rPh sb="0" eb="2">
      <t>ヨウリョウ</t>
    </rPh>
    <phoneticPr fontId="1"/>
  </si>
  <si>
    <t>燃料種</t>
    <rPh sb="0" eb="3">
      <t>ネンリョウシュ</t>
    </rPh>
    <phoneticPr fontId="1"/>
  </si>
  <si>
    <t>単位</t>
    <rPh sb="0" eb="2">
      <t>タンイ</t>
    </rPh>
    <phoneticPr fontId="1"/>
  </si>
  <si>
    <t>年間発熱量</t>
    <rPh sb="0" eb="5">
      <t>ネンカンハツネツリョウ</t>
    </rPh>
    <phoneticPr fontId="1"/>
  </si>
  <si>
    <t>稼働率</t>
    <rPh sb="0" eb="3">
      <t>カドウリツ</t>
    </rPh>
    <phoneticPr fontId="1"/>
  </si>
  <si>
    <t>燃料使用量</t>
    <rPh sb="0" eb="5">
      <t>ネンリョウシヨウリョウ</t>
    </rPh>
    <phoneticPr fontId="1"/>
  </si>
  <si>
    <t>％</t>
    <phoneticPr fontId="1"/>
  </si>
  <si>
    <t>年</t>
    <rPh sb="0" eb="1">
      <t>ネン</t>
    </rPh>
    <phoneticPr fontId="1"/>
  </si>
  <si>
    <t>ｔ-CO2</t>
    <phoneticPr fontId="1"/>
  </si>
  <si>
    <t>合計</t>
    <rPh sb="0" eb="2">
      <t>ゴウケイ</t>
    </rPh>
    <phoneticPr fontId="1"/>
  </si>
  <si>
    <t>項目</t>
    <rPh sb="0" eb="2">
      <t>コウモク</t>
    </rPh>
    <phoneticPr fontId="1"/>
  </si>
  <si>
    <t>従来熱利用設備1</t>
    <rPh sb="0" eb="2">
      <t>ジュウライ</t>
    </rPh>
    <rPh sb="2" eb="7">
      <t>ネツリヨウセツビ</t>
    </rPh>
    <phoneticPr fontId="1"/>
  </si>
  <si>
    <t>従来熱利用設備2</t>
    <rPh sb="0" eb="2">
      <t>ジュウライ</t>
    </rPh>
    <rPh sb="2" eb="7">
      <t>ネツリヨウセツビ</t>
    </rPh>
    <phoneticPr fontId="1"/>
  </si>
  <si>
    <t>従来熱利用設備3</t>
    <rPh sb="0" eb="2">
      <t>ジュウライ</t>
    </rPh>
    <rPh sb="2" eb="7">
      <t>ネツリヨウセツビ</t>
    </rPh>
    <phoneticPr fontId="1"/>
  </si>
  <si>
    <t>kW</t>
    <phoneticPr fontId="1"/>
  </si>
  <si>
    <t>GJ</t>
    <phoneticPr fontId="1"/>
  </si>
  <si>
    <t>新設・増設</t>
    <rPh sb="0" eb="2">
      <t>シンセツ</t>
    </rPh>
    <rPh sb="3" eb="5">
      <t>ゾウセツ</t>
    </rPh>
    <phoneticPr fontId="1"/>
  </si>
  <si>
    <t>導入予定熱設備1</t>
    <rPh sb="0" eb="2">
      <t>ドウニュウ</t>
    </rPh>
    <rPh sb="2" eb="4">
      <t>ヨテイ</t>
    </rPh>
    <rPh sb="4" eb="5">
      <t>ネツ</t>
    </rPh>
    <rPh sb="5" eb="7">
      <t>セツビ</t>
    </rPh>
    <phoneticPr fontId="1"/>
  </si>
  <si>
    <t>導入予定熱設備2</t>
    <rPh sb="0" eb="2">
      <t>ドウニュウ</t>
    </rPh>
    <rPh sb="2" eb="4">
      <t>ヨテイ</t>
    </rPh>
    <rPh sb="4" eb="5">
      <t>ネツ</t>
    </rPh>
    <rPh sb="5" eb="7">
      <t>セツビ</t>
    </rPh>
    <phoneticPr fontId="1"/>
  </si>
  <si>
    <t>ー</t>
  </si>
  <si>
    <t>ー</t>
    <phoneticPr fontId="1"/>
  </si>
  <si>
    <t>法定耐用
年数</t>
    <rPh sb="0" eb="2">
      <t>ホウテイ</t>
    </rPh>
    <rPh sb="2" eb="4">
      <t>タイヨウ</t>
    </rPh>
    <rPh sb="5" eb="7">
      <t>ネンスウ</t>
    </rPh>
    <phoneticPr fontId="1"/>
  </si>
  <si>
    <t>年間CO2発生量</t>
    <rPh sb="0" eb="2">
      <t>ネンカン</t>
    </rPh>
    <rPh sb="5" eb="7">
      <t>ハッセイ</t>
    </rPh>
    <rPh sb="7" eb="8">
      <t>リョウ</t>
    </rPh>
    <phoneticPr fontId="1"/>
  </si>
  <si>
    <t>法定耐用年数での
CO2発生量</t>
    <rPh sb="0" eb="2">
      <t>ホウテイ</t>
    </rPh>
    <rPh sb="2" eb="4">
      <t>タイヨウ</t>
    </rPh>
    <rPh sb="4" eb="6">
      <t>ネンスウ</t>
    </rPh>
    <rPh sb="12" eb="14">
      <t>ハッセイ</t>
    </rPh>
    <rPh sb="14" eb="15">
      <t>リョウ</t>
    </rPh>
    <phoneticPr fontId="1"/>
  </si>
  <si>
    <t>CO2削減量（ｔ－CO2）</t>
    <rPh sb="3" eb="6">
      <t>サクゲンリョウ</t>
    </rPh>
    <phoneticPr fontId="1"/>
  </si>
  <si>
    <t>　重油ボイラー</t>
    <rPh sb="1" eb="3">
      <t>ジュウユ</t>
    </rPh>
    <phoneticPr fontId="1"/>
  </si>
  <si>
    <t>　LNGボイラー</t>
    <phoneticPr fontId="1"/>
  </si>
  <si>
    <t>新設</t>
  </si>
  <si>
    <t>A重油</t>
    <rPh sb="1" eb="3">
      <t>ジュウユ</t>
    </rPh>
    <phoneticPr fontId="1"/>
  </si>
  <si>
    <t>LNG</t>
    <phoneticPr fontId="1"/>
  </si>
  <si>
    <t xml:space="preserve"> A-BC-1234</t>
    <phoneticPr fontId="1"/>
  </si>
  <si>
    <t>P-QR-5678</t>
    <phoneticPr fontId="1"/>
  </si>
  <si>
    <t>kg/年</t>
    <rPh sb="3" eb="4">
      <t>ネン</t>
    </rPh>
    <phoneticPr fontId="1"/>
  </si>
  <si>
    <t>　</t>
    <phoneticPr fontId="1"/>
  </si>
  <si>
    <t xml:space="preserve"> </t>
    <phoneticPr fontId="1"/>
  </si>
  <si>
    <t>B-7 導入熱設備発熱量-CO2削減量計算表(記入例）</t>
    <rPh sb="23" eb="26">
      <t>キニュウレイ</t>
    </rPh>
    <phoneticPr fontId="1"/>
  </si>
  <si>
    <r>
      <t>L</t>
    </r>
    <r>
      <rPr>
        <vertAlign val="superscript"/>
        <sz val="11"/>
        <color rgb="FFFF0000"/>
        <rFont val="游ゴシック"/>
        <family val="3"/>
        <charset val="128"/>
        <scheme val="minor"/>
      </rPr>
      <t>※</t>
    </r>
    <r>
      <rPr>
        <sz val="11"/>
        <color rgb="FFFF0000"/>
        <rFont val="游ゴシック"/>
        <family val="2"/>
        <charset val="128"/>
        <scheme val="minor"/>
      </rPr>
      <t>/年</t>
    </r>
    <rPh sb="3" eb="4">
      <t>ネン</t>
    </rPh>
    <phoneticPr fontId="1"/>
  </si>
  <si>
    <t>※ L : liter(リットル)</t>
    <phoneticPr fontId="1"/>
  </si>
  <si>
    <t>従来設備の発熱量-CO2削減量</t>
    <rPh sb="0" eb="2">
      <t>ジュウライ</t>
    </rPh>
    <rPh sb="2" eb="4">
      <t>セツビ</t>
    </rPh>
    <rPh sb="5" eb="7">
      <t>ハツネツ</t>
    </rPh>
    <rPh sb="7" eb="8">
      <t>リョウ</t>
    </rPh>
    <rPh sb="12" eb="14">
      <t>サクゲン</t>
    </rPh>
    <rPh sb="14" eb="15">
      <t>リョウ</t>
    </rPh>
    <phoneticPr fontId="1"/>
  </si>
  <si>
    <t>導入予定設備の発熱量-CO2削減量</t>
    <rPh sb="0" eb="2">
      <t>ドウニュウ</t>
    </rPh>
    <rPh sb="2" eb="4">
      <t>ヨテイ</t>
    </rPh>
    <rPh sb="4" eb="6">
      <t>セツビ</t>
    </rPh>
    <rPh sb="7" eb="9">
      <t>ハツネツ</t>
    </rPh>
    <rPh sb="9" eb="10">
      <t>リョウ</t>
    </rPh>
    <phoneticPr fontId="1"/>
  </si>
  <si>
    <t>導入予定設備の発熱量-CO2削減量</t>
    <rPh sb="0" eb="2">
      <t>ドウニュウ</t>
    </rPh>
    <rPh sb="2" eb="4">
      <t>ヨテイ</t>
    </rPh>
    <rPh sb="4" eb="6">
      <t>セツビ</t>
    </rPh>
    <rPh sb="7" eb="9">
      <t>ハツネツ</t>
    </rPh>
    <rPh sb="9" eb="10">
      <t>リョウ</t>
    </rPh>
    <rPh sb="14" eb="16">
      <t>サクゲン</t>
    </rPh>
    <rPh sb="16" eb="17">
      <t>リョウ</t>
    </rPh>
    <phoneticPr fontId="1"/>
  </si>
  <si>
    <t>B-7 導入熱利用設備発熱量-CO2削減量計算表</t>
    <rPh sb="7" eb="9">
      <t>リヨウ</t>
    </rPh>
    <phoneticPr fontId="1"/>
  </si>
  <si>
    <t>導入予定
熱利用設備1</t>
    <rPh sb="0" eb="2">
      <t>ドウニュウ</t>
    </rPh>
    <rPh sb="2" eb="4">
      <t>ヨテイ</t>
    </rPh>
    <rPh sb="5" eb="6">
      <t>ネツ</t>
    </rPh>
    <rPh sb="6" eb="8">
      <t>リヨウ</t>
    </rPh>
    <rPh sb="8" eb="10">
      <t>セツビ</t>
    </rPh>
    <phoneticPr fontId="1"/>
  </si>
  <si>
    <t>導入予定
熱利用設備2</t>
    <rPh sb="0" eb="2">
      <t>ドウニュウ</t>
    </rPh>
    <rPh sb="2" eb="4">
      <t>ヨテイ</t>
    </rPh>
    <rPh sb="5" eb="6">
      <t>ネツ</t>
    </rPh>
    <rPh sb="6" eb="8">
      <t>リヨウ</t>
    </rPh>
    <rPh sb="8" eb="10">
      <t>セツビ</t>
    </rPh>
    <phoneticPr fontId="1"/>
  </si>
  <si>
    <t>導入予定
熱利用設備3</t>
    <rPh sb="0" eb="2">
      <t>ドウニュウ</t>
    </rPh>
    <rPh sb="2" eb="4">
      <t>ヨテイ</t>
    </rPh>
    <rPh sb="5" eb="6">
      <t>ネツ</t>
    </rPh>
    <rPh sb="6" eb="8">
      <t>リヨウ</t>
    </rPh>
    <rPh sb="8" eb="10">
      <t>セツビ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</si>
</sst>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0_ 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vertAlign val="superscript"/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EF2EC"/>
        <bgColor indexed="64"/>
      </patternFill>
    </fill>
    <fill>
      <patternFill patternType="solid">
        <fgColor rgb="FFE8F2E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2" borderId="5" xfId="0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4" fontId="0" fillId="0" borderId="4" xfId="0" applyNumberFormat="1" applyBorder="1">
      <alignment vertical="center"/>
    </xf>
    <xf numFmtId="38" fontId="0" fillId="0" borderId="6" xfId="1" applyFont="1" applyBorder="1">
      <alignment vertical="center"/>
    </xf>
    <xf numFmtId="0" fontId="5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9" xfId="0" applyBorder="1">
      <alignment vertical="center"/>
    </xf>
    <xf numFmtId="0" fontId="3" fillId="0" borderId="23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25" xfId="0" applyBorder="1">
      <alignment vertical="center"/>
    </xf>
    <xf numFmtId="0" fontId="0" fillId="2" borderId="25" xfId="0" applyFill="1" applyBorder="1" applyAlignment="1">
      <alignment horizontal="center" vertical="center"/>
    </xf>
    <xf numFmtId="38" fontId="0" fillId="0" borderId="25" xfId="1" applyFont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4" fontId="0" fillId="0" borderId="25" xfId="0" applyNumberFormat="1" applyBorder="1">
      <alignment vertical="center"/>
    </xf>
    <xf numFmtId="38" fontId="0" fillId="0" borderId="28" xfId="1" applyFont="1" applyBorder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/>
    </xf>
    <xf numFmtId="0" fontId="3" fillId="3" borderId="16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right" vertical="center"/>
    </xf>
    <xf numFmtId="0" fontId="2" fillId="0" borderId="24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10" xfId="0" applyFill="1" applyBorder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18" xfId="0" applyFill="1" applyBorder="1">
      <alignment vertical="center"/>
    </xf>
    <xf numFmtId="0" fontId="0" fillId="4" borderId="15" xfId="0" applyFill="1" applyBorder="1">
      <alignment vertical="center"/>
    </xf>
    <xf numFmtId="0" fontId="7" fillId="0" borderId="5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38" fontId="7" fillId="0" borderId="5" xfId="1" applyFont="1" applyBorder="1">
      <alignment vertical="center"/>
    </xf>
    <xf numFmtId="38" fontId="7" fillId="4" borderId="10" xfId="1" applyFont="1" applyFill="1" applyBorder="1">
      <alignment vertical="center"/>
    </xf>
    <xf numFmtId="0" fontId="7" fillId="0" borderId="4" xfId="0" applyFont="1" applyBorder="1">
      <alignment vertical="center"/>
    </xf>
    <xf numFmtId="0" fontId="7" fillId="0" borderId="22" xfId="0" applyFont="1" applyBorder="1" applyAlignment="1">
      <alignment horizontal="right" vertical="center"/>
    </xf>
    <xf numFmtId="177" fontId="7" fillId="0" borderId="21" xfId="0" applyNumberFormat="1" applyFont="1" applyBorder="1">
      <alignment vertical="center"/>
    </xf>
    <xf numFmtId="0" fontId="7" fillId="0" borderId="2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8" fontId="7" fillId="0" borderId="25" xfId="1" applyFont="1" applyBorder="1">
      <alignment vertical="center"/>
    </xf>
    <xf numFmtId="4" fontId="7" fillId="0" borderId="5" xfId="0" applyNumberFormat="1" applyFont="1" applyBorder="1">
      <alignment vertical="center"/>
    </xf>
    <xf numFmtId="38" fontId="7" fillId="0" borderId="12" xfId="1" applyFont="1" applyBorder="1">
      <alignment vertical="center"/>
    </xf>
    <xf numFmtId="4" fontId="7" fillId="4" borderId="10" xfId="0" applyNumberFormat="1" applyFont="1" applyFill="1" applyBorder="1">
      <alignment vertical="center"/>
    </xf>
    <xf numFmtId="38" fontId="7" fillId="4" borderId="11" xfId="1" applyFont="1" applyFill="1" applyBorder="1">
      <alignment vertical="center"/>
    </xf>
    <xf numFmtId="176" fontId="7" fillId="0" borderId="25" xfId="0" applyNumberFormat="1" applyFont="1" applyBorder="1">
      <alignment vertical="center"/>
    </xf>
    <xf numFmtId="177" fontId="7" fillId="0" borderId="26" xfId="0" applyNumberFormat="1" applyFont="1" applyBorder="1">
      <alignment vertical="center"/>
    </xf>
    <xf numFmtId="0" fontId="7" fillId="0" borderId="27" xfId="0" applyFont="1" applyBorder="1" applyAlignment="1">
      <alignment horizontal="right" vertical="center"/>
    </xf>
    <xf numFmtId="4" fontId="7" fillId="0" borderId="25" xfId="0" applyNumberFormat="1" applyFont="1" applyBorder="1">
      <alignment vertical="center"/>
    </xf>
    <xf numFmtId="0" fontId="7" fillId="0" borderId="25" xfId="0" applyFont="1" applyBorder="1">
      <alignment vertical="center"/>
    </xf>
    <xf numFmtId="38" fontId="7" fillId="0" borderId="28" xfId="1" applyFont="1" applyBorder="1">
      <alignment vertical="center"/>
    </xf>
    <xf numFmtId="0" fontId="7" fillId="4" borderId="10" xfId="0" applyFont="1" applyFill="1" applyBorder="1">
      <alignment vertical="center"/>
    </xf>
    <xf numFmtId="38" fontId="7" fillId="0" borderId="28" xfId="0" applyNumberFormat="1" applyFont="1" applyBorder="1">
      <alignment vertical="center"/>
    </xf>
    <xf numFmtId="0" fontId="0" fillId="0" borderId="25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0" borderId="21" xfId="0" applyBorder="1">
      <alignment vertical="center"/>
    </xf>
    <xf numFmtId="0" fontId="0" fillId="0" borderId="22" xfId="0" applyBorder="1" applyAlignment="1">
      <alignment horizontal="right" vertical="center"/>
    </xf>
    <xf numFmtId="4" fontId="0" fillId="0" borderId="5" xfId="0" applyNumberFormat="1" applyBorder="1">
      <alignment vertical="center"/>
    </xf>
    <xf numFmtId="38" fontId="0" fillId="0" borderId="12" xfId="1" applyFont="1" applyBorder="1">
      <alignment vertical="center"/>
    </xf>
    <xf numFmtId="38" fontId="0" fillId="4" borderId="10" xfId="1" applyFont="1" applyFill="1" applyBorder="1">
      <alignment vertical="center"/>
    </xf>
    <xf numFmtId="4" fontId="0" fillId="4" borderId="10" xfId="0" applyNumberFormat="1" applyFill="1" applyBorder="1">
      <alignment vertical="center"/>
    </xf>
    <xf numFmtId="38" fontId="0" fillId="4" borderId="11" xfId="1" applyFont="1" applyFill="1" applyBorder="1">
      <alignment vertical="center"/>
    </xf>
    <xf numFmtId="176" fontId="0" fillId="0" borderId="25" xfId="0" applyNumberFormat="1" applyBorder="1">
      <alignment vertical="center"/>
    </xf>
    <xf numFmtId="0" fontId="0" fillId="0" borderId="27" xfId="0" applyBorder="1" applyAlignment="1">
      <alignment horizontal="right" vertical="center"/>
    </xf>
    <xf numFmtId="38" fontId="0" fillId="0" borderId="29" xfId="0" applyNumberFormat="1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9" xfId="0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8E5"/>
      <color rgb="FFFEF2EC"/>
      <color rgb="FFE8F2E2"/>
      <color rgb="FFF6FAF4"/>
      <color rgb="FFFDEFE7"/>
      <color rgb="FFFDECE3"/>
      <color rgb="FFFDF0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550334</xdr:colOff>
      <xdr:row>4</xdr:row>
      <xdr:rowOff>296335</xdr:rowOff>
    </xdr:from>
    <xdr:to>
      <xdr:col>3</xdr:col>
      <xdr:colOff>626534</xdr:colOff>
      <xdr:row>6</xdr:row>
      <xdr:rowOff>84668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5202DB5-011C-47EC-AC7C-B26BCAC3F093}"/>
            </a:ext>
          </a:extLst>
        </xdr:cNvPr>
        <xdr:cNvSpPr/>
      </xdr:nvSpPr>
      <xdr:spPr>
        <a:xfrm>
          <a:off x="3693584" y="1608668"/>
          <a:ext cx="1589617" cy="444500"/>
        </a:xfrm>
        <a:prstGeom prst="wedgeRoundRectCallout">
          <a:avLst>
            <a:gd name="adj1" fmla="val 112315"/>
            <a:gd name="adj2" fmla="val 306980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設備の容量を記入</a:t>
          </a:r>
        </a:p>
      </xdr:txBody>
    </xdr:sp>
    <xdr:clientData/>
  </xdr:twoCellAnchor>
  <xdr:twoCellAnchor>
    <xdr:from>
      <xdr:col>3</xdr:col>
      <xdr:colOff>866775</xdr:colOff>
      <xdr:row>1</xdr:row>
      <xdr:rowOff>247650</xdr:rowOff>
    </xdr:from>
    <xdr:to>
      <xdr:col>6</xdr:col>
      <xdr:colOff>885825</xdr:colOff>
      <xdr:row>6</xdr:row>
      <xdr:rowOff>66674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D92957A6-C30E-491B-8ACC-9E5638A7D9DA}"/>
            </a:ext>
          </a:extLst>
        </xdr:cNvPr>
        <xdr:cNvSpPr/>
      </xdr:nvSpPr>
      <xdr:spPr>
        <a:xfrm>
          <a:off x="5524500" y="571500"/>
          <a:ext cx="2914650" cy="1438274"/>
        </a:xfrm>
        <a:prstGeom prst="wedgeRoundRectCallout">
          <a:avLst>
            <a:gd name="adj1" fmla="val 44903"/>
            <a:gd name="adj2" fmla="val 133787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容量</a:t>
          </a:r>
          <a:r>
            <a:rPr kumimoji="1" lang="en-US" altLang="ja-JP" sz="1100">
              <a:solidFill>
                <a:srgbClr val="FF0000"/>
              </a:solidFill>
            </a:rPr>
            <a:t>×24h/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×</a:t>
          </a:r>
          <a:r>
            <a:rPr kumimoji="1" lang="ja-JP" altLang="en-US" sz="1100">
              <a:solidFill>
                <a:srgbClr val="FF0000"/>
              </a:solidFill>
            </a:rPr>
            <a:t>稼働率</a:t>
          </a:r>
          <a:r>
            <a:rPr kumimoji="1" lang="en-US" altLang="ja-JP" sz="1100">
              <a:solidFill>
                <a:srgbClr val="FF0000"/>
              </a:solidFill>
            </a:rPr>
            <a:t>×365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450kW×24h/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×0.5×365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=1,971,000kW</a:t>
          </a: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1kWh=3.6×10-3GJ</a:t>
          </a:r>
          <a:r>
            <a:rPr kumimoji="1" lang="ja-JP" altLang="en-US" sz="1100">
              <a:solidFill>
                <a:srgbClr val="FF0000"/>
              </a:solidFill>
            </a:rPr>
            <a:t>なので、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換算して </a:t>
          </a:r>
          <a:r>
            <a:rPr kumimoji="1" lang="en-US" altLang="ja-JP" sz="1100">
              <a:solidFill>
                <a:srgbClr val="FF0000"/>
              </a:solidFill>
            </a:rPr>
            <a:t>7,096GJ</a:t>
          </a:r>
          <a:r>
            <a:rPr kumimoji="1" lang="ja-JP" altLang="en-US" sz="1100">
              <a:solidFill>
                <a:srgbClr val="FF0000"/>
              </a:solidFill>
            </a:rPr>
            <a:t>　　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　　　</a:t>
          </a:r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ここでは、稼働率を</a:t>
          </a:r>
          <a:r>
            <a:rPr kumimoji="1" lang="en-US" altLang="ja-JP" sz="1100">
              <a:solidFill>
                <a:srgbClr val="FF0000"/>
              </a:solidFill>
            </a:rPr>
            <a:t>50%</a:t>
          </a:r>
          <a:r>
            <a:rPr kumimoji="1" lang="ja-JP" altLang="en-US" sz="1100">
              <a:solidFill>
                <a:srgbClr val="FF0000"/>
              </a:solidFill>
            </a:rPr>
            <a:t>とした</a:t>
          </a:r>
        </a:p>
      </xdr:txBody>
    </xdr:sp>
    <xdr:clientData/>
  </xdr:twoCellAnchor>
  <xdr:twoCellAnchor>
    <xdr:from>
      <xdr:col>6</xdr:col>
      <xdr:colOff>962025</xdr:colOff>
      <xdr:row>2</xdr:row>
      <xdr:rowOff>171450</xdr:rowOff>
    </xdr:from>
    <xdr:to>
      <xdr:col>10</xdr:col>
      <xdr:colOff>838200</xdr:colOff>
      <xdr:row>5</xdr:row>
      <xdr:rowOff>95249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7FA6C9C2-EDF2-42E5-B7B1-0AE8BE3D0F9F}"/>
            </a:ext>
          </a:extLst>
        </xdr:cNvPr>
        <xdr:cNvSpPr/>
      </xdr:nvSpPr>
      <xdr:spPr>
        <a:xfrm>
          <a:off x="8515350" y="819150"/>
          <a:ext cx="3181350" cy="895349"/>
        </a:xfrm>
        <a:prstGeom prst="wedgeRoundRectCallout">
          <a:avLst>
            <a:gd name="adj1" fmla="val -10433"/>
            <a:gd name="adj2" fmla="val 215100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燃料消費量</a:t>
          </a:r>
          <a:r>
            <a:rPr kumimoji="1" lang="en-US" altLang="ja-JP" sz="1100">
              <a:solidFill>
                <a:srgbClr val="FF0000"/>
              </a:solidFill>
            </a:rPr>
            <a:t>(</a:t>
          </a:r>
          <a:r>
            <a:rPr kumimoji="1" lang="ja-JP" altLang="en-US" sz="1100">
              <a:solidFill>
                <a:srgbClr val="FF0000"/>
              </a:solidFill>
            </a:rPr>
            <a:t>製品ｽﾍﾟｯｸ値</a:t>
          </a:r>
          <a:r>
            <a:rPr kumimoji="1" lang="en-US" altLang="ja-JP" sz="1100">
              <a:solidFill>
                <a:srgbClr val="FF0000"/>
              </a:solidFill>
            </a:rPr>
            <a:t>)×24h/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×0.5</a:t>
          </a:r>
          <a:r>
            <a:rPr kumimoji="1" lang="en-US" altLang="ja-JP" sz="1100">
              <a:solidFill>
                <a:srgbClr val="FF0000"/>
              </a:solidFill>
            </a:rPr>
            <a:t>×365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=48L/h×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12h/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×365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=210240L/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×365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=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962025</xdr:colOff>
      <xdr:row>2</xdr:row>
      <xdr:rowOff>171450</xdr:rowOff>
    </xdr:from>
    <xdr:to>
      <xdr:col>12</xdr:col>
      <xdr:colOff>1352550</xdr:colOff>
      <xdr:row>5</xdr:row>
      <xdr:rowOff>209550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275D49E0-B741-41FF-8618-FD1D6306000D}"/>
            </a:ext>
          </a:extLst>
        </xdr:cNvPr>
        <xdr:cNvSpPr/>
      </xdr:nvSpPr>
      <xdr:spPr>
        <a:xfrm>
          <a:off x="11820525" y="819150"/>
          <a:ext cx="2466975" cy="1009650"/>
        </a:xfrm>
        <a:prstGeom prst="wedgeRoundRectCallout">
          <a:avLst>
            <a:gd name="adj1" fmla="val -41064"/>
            <a:gd name="adj2" fmla="val 175140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A</a:t>
          </a:r>
          <a:r>
            <a:rPr kumimoji="1" lang="ja-JP" altLang="en-US" sz="1100">
              <a:solidFill>
                <a:srgbClr val="FF0000"/>
              </a:solidFill>
            </a:rPr>
            <a:t>重油の</a:t>
          </a:r>
          <a:r>
            <a:rPr kumimoji="1" lang="en-US" altLang="ja-JP" sz="1100">
              <a:solidFill>
                <a:srgbClr val="FF0000"/>
              </a:solidFill>
            </a:rPr>
            <a:t>CO2</a:t>
          </a:r>
          <a:r>
            <a:rPr kumimoji="1" lang="ja-JP" altLang="en-US" sz="1100">
              <a:solidFill>
                <a:srgbClr val="FF0000"/>
              </a:solidFill>
            </a:rPr>
            <a:t>排出係数</a:t>
          </a:r>
          <a:r>
            <a:rPr kumimoji="1" lang="en-US" altLang="ja-JP" sz="1100">
              <a:solidFill>
                <a:srgbClr val="FF0000"/>
              </a:solidFill>
            </a:rPr>
            <a:t>×</a:t>
          </a:r>
          <a:r>
            <a:rPr kumimoji="1" lang="ja-JP" altLang="en-US" sz="1100">
              <a:solidFill>
                <a:srgbClr val="FF0000"/>
              </a:solidFill>
            </a:rPr>
            <a:t>燃料使用量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=2.71kgCO2/L×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210,240L/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÷1000</a:t>
          </a:r>
        </a:p>
        <a:p>
          <a:pPr algn="l"/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=569.75t-CO2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×365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=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1466850</xdr:colOff>
      <xdr:row>14</xdr:row>
      <xdr:rowOff>219075</xdr:rowOff>
    </xdr:from>
    <xdr:to>
      <xdr:col>2</xdr:col>
      <xdr:colOff>1228725</xdr:colOff>
      <xdr:row>16</xdr:row>
      <xdr:rowOff>190500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2E9B999-1949-4543-BB98-9B26B32CC7AC}"/>
            </a:ext>
          </a:extLst>
        </xdr:cNvPr>
        <xdr:cNvSpPr/>
      </xdr:nvSpPr>
      <xdr:spPr>
        <a:xfrm>
          <a:off x="2781300" y="4533900"/>
          <a:ext cx="1590675" cy="447675"/>
        </a:xfrm>
        <a:prstGeom prst="wedgeRoundRectCallout">
          <a:avLst>
            <a:gd name="adj1" fmla="val 170462"/>
            <a:gd name="adj2" fmla="val 474407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設備の容量を記入</a:t>
          </a:r>
        </a:p>
      </xdr:txBody>
    </xdr:sp>
    <xdr:clientData/>
  </xdr:twoCellAnchor>
  <xdr:twoCellAnchor>
    <xdr:from>
      <xdr:col>2</xdr:col>
      <xdr:colOff>1355725</xdr:colOff>
      <xdr:row>27</xdr:row>
      <xdr:rowOff>205316</xdr:rowOff>
    </xdr:from>
    <xdr:to>
      <xdr:col>6</xdr:col>
      <xdr:colOff>156633</xdr:colOff>
      <xdr:row>33</xdr:row>
      <xdr:rowOff>198965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913E6BA3-CD0E-4A78-8641-A4AC486AAFED}"/>
            </a:ext>
          </a:extLst>
        </xdr:cNvPr>
        <xdr:cNvSpPr/>
      </xdr:nvSpPr>
      <xdr:spPr>
        <a:xfrm>
          <a:off x="4498975" y="7973483"/>
          <a:ext cx="3214158" cy="1454149"/>
        </a:xfrm>
        <a:prstGeom prst="wedgeRoundRectCallout">
          <a:avLst>
            <a:gd name="adj1" fmla="val 89832"/>
            <a:gd name="adj2" fmla="val -122190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稼働率を年間発熱量から逆算する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容量</a:t>
          </a:r>
          <a:r>
            <a:rPr kumimoji="1" lang="en-US" altLang="ja-JP" sz="1100">
              <a:solidFill>
                <a:srgbClr val="FF0000"/>
              </a:solidFill>
            </a:rPr>
            <a:t>×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24h/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稼働率</a:t>
          </a:r>
          <a:r>
            <a:rPr kumimoji="1" lang="en-US" altLang="ja-JP" sz="1100">
              <a:solidFill>
                <a:srgbClr val="FF0000"/>
              </a:solidFill>
            </a:rPr>
            <a:t>×365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500kW×24h/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×</a:t>
          </a:r>
          <a:r>
            <a:rPr kumimoji="1" lang="ja-JP" altLang="ja-JP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稼働率</a:t>
          </a:r>
          <a:r>
            <a:rPr kumimoji="1" lang="en-US" altLang="ja-JP" sz="1100">
              <a:solidFill>
                <a:srgbClr val="FF0000"/>
              </a:solidFill>
            </a:rPr>
            <a:t>×365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=1,971,000kW</a:t>
          </a:r>
        </a:p>
        <a:p>
          <a:pPr algn="l"/>
          <a:r>
            <a:rPr kumimoji="1" lang="ja-JP" altLang="en-US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∴</a:t>
          </a:r>
          <a:r>
            <a:rPr kumimoji="1" lang="ja-JP" altLang="ja-JP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稼働率</a:t>
          </a:r>
          <a:r>
            <a:rPr kumimoji="1" lang="ja-JP" altLang="en-US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0.45</a:t>
          </a:r>
          <a:endParaRPr kumimoji="1" lang="en-US" altLang="ja-JP" sz="1100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485775</xdr:colOff>
      <xdr:row>13</xdr:row>
      <xdr:rowOff>152400</xdr:rowOff>
    </xdr:from>
    <xdr:to>
      <xdr:col>10</xdr:col>
      <xdr:colOff>647700</xdr:colOff>
      <xdr:row>20</xdr:row>
      <xdr:rowOff>85725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6EFB998C-5430-4630-9089-E88286C151D7}"/>
            </a:ext>
          </a:extLst>
        </xdr:cNvPr>
        <xdr:cNvSpPr/>
      </xdr:nvSpPr>
      <xdr:spPr>
        <a:xfrm>
          <a:off x="8039100" y="4229100"/>
          <a:ext cx="3467100" cy="1600200"/>
        </a:xfrm>
        <a:prstGeom prst="wedgeRoundRectCallout">
          <a:avLst>
            <a:gd name="adj1" fmla="val -81"/>
            <a:gd name="adj2" fmla="val 115330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燃料消費量</a:t>
          </a:r>
          <a:r>
            <a:rPr kumimoji="1" lang="en-US" altLang="ja-JP" sz="1100">
              <a:solidFill>
                <a:srgbClr val="FF0000"/>
              </a:solidFill>
            </a:rPr>
            <a:t>(</a:t>
          </a:r>
          <a:r>
            <a:rPr kumimoji="1" lang="ja-JP" altLang="en-US" sz="1100">
              <a:solidFill>
                <a:srgbClr val="FF0000"/>
              </a:solidFill>
            </a:rPr>
            <a:t>製品ｽﾍﾟｯｸ値</a:t>
          </a:r>
          <a:r>
            <a:rPr kumimoji="1" lang="en-US" altLang="ja-JP" sz="1100">
              <a:solidFill>
                <a:srgbClr val="FF0000"/>
              </a:solidFill>
            </a:rPr>
            <a:t>)×LNG</a:t>
          </a:r>
          <a:r>
            <a:rPr kumimoji="1" lang="ja-JP" altLang="en-US" sz="1100">
              <a:solidFill>
                <a:srgbClr val="FF0000"/>
              </a:solidFill>
            </a:rPr>
            <a:t>比重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×24h/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r>
            <a:rPr kumimoji="1" lang="en-US" altLang="ja-JP" sz="1100">
              <a:solidFill>
                <a:srgbClr val="FF0000"/>
              </a:solidFill>
            </a:rPr>
            <a:t>×0.45×365</a:t>
          </a:r>
          <a:r>
            <a:rPr kumimoji="1" lang="ja-JP" altLang="en-US" sz="1100">
              <a:solidFill>
                <a:srgbClr val="FF0000"/>
              </a:solidFill>
            </a:rPr>
            <a:t>日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=46m3/h×0.827kg/m3×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24h/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×0.45×365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=149,962kg/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×365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=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846668</xdr:colOff>
      <xdr:row>14</xdr:row>
      <xdr:rowOff>0</xdr:rowOff>
    </xdr:from>
    <xdr:to>
      <xdr:col>12</xdr:col>
      <xdr:colOff>1343026</xdr:colOff>
      <xdr:row>18</xdr:row>
      <xdr:rowOff>228600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49C75622-23BC-4D99-8C43-F57BC41F3BAD}"/>
            </a:ext>
          </a:extLst>
        </xdr:cNvPr>
        <xdr:cNvSpPr/>
      </xdr:nvSpPr>
      <xdr:spPr>
        <a:xfrm>
          <a:off x="11715751" y="4318000"/>
          <a:ext cx="2570692" cy="1202267"/>
        </a:xfrm>
        <a:prstGeom prst="wedgeRoundRectCallout">
          <a:avLst>
            <a:gd name="adj1" fmla="val -40730"/>
            <a:gd name="adj2" fmla="val 158713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LNG</a:t>
          </a:r>
          <a:r>
            <a:rPr kumimoji="1" lang="ja-JP" altLang="en-US" sz="1100">
              <a:solidFill>
                <a:srgbClr val="FF0000"/>
              </a:solidFill>
            </a:rPr>
            <a:t>の</a:t>
          </a:r>
          <a:r>
            <a:rPr kumimoji="1" lang="en-US" altLang="ja-JP" sz="1100">
              <a:solidFill>
                <a:srgbClr val="FF0000"/>
              </a:solidFill>
            </a:rPr>
            <a:t>CO2</a:t>
          </a:r>
          <a:r>
            <a:rPr kumimoji="1" lang="ja-JP" altLang="en-US" sz="1100">
              <a:solidFill>
                <a:srgbClr val="FF0000"/>
              </a:solidFill>
            </a:rPr>
            <a:t>排出係数</a:t>
          </a:r>
          <a:r>
            <a:rPr kumimoji="1" lang="en-US" altLang="ja-JP" sz="1100">
              <a:solidFill>
                <a:srgbClr val="FF0000"/>
              </a:solidFill>
            </a:rPr>
            <a:t>×</a:t>
          </a:r>
          <a:r>
            <a:rPr kumimoji="1" lang="ja-JP" altLang="en-US" sz="1100">
              <a:solidFill>
                <a:srgbClr val="FF0000"/>
              </a:solidFill>
            </a:rPr>
            <a:t>燃料使用量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=2.70kgCO2/kg×149,962kg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÷1000</a:t>
          </a:r>
        </a:p>
        <a:p>
          <a:pPr algn="l"/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=404.90t-CO2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×365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=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628650</xdr:colOff>
      <xdr:row>31</xdr:row>
      <xdr:rowOff>19050</xdr:rowOff>
    </xdr:from>
    <xdr:to>
      <xdr:col>12</xdr:col>
      <xdr:colOff>819150</xdr:colOff>
      <xdr:row>32</xdr:row>
      <xdr:rowOff>228600</xdr:rowOff>
    </xdr:to>
    <xdr:sp macro="" textlink="">
      <xdr:nvSpPr>
        <xdr:cNvPr id="10" name="吹き出し: 角を丸めた四角形 9">
          <a:extLst>
            <a:ext uri="{FF2B5EF4-FFF2-40B4-BE49-F238E27FC236}">
              <a16:creationId xmlns:a16="http://schemas.microsoft.com/office/drawing/2014/main" id="{072EFED9-C5D2-4147-8938-BEA24F15F066}"/>
            </a:ext>
          </a:extLst>
        </xdr:cNvPr>
        <xdr:cNvSpPr/>
      </xdr:nvSpPr>
      <xdr:spPr>
        <a:xfrm>
          <a:off x="11487150" y="8743950"/>
          <a:ext cx="2266950" cy="447675"/>
        </a:xfrm>
        <a:prstGeom prst="wedgeRoundRectCallout">
          <a:avLst>
            <a:gd name="adj1" fmla="val 49906"/>
            <a:gd name="adj2" fmla="val -191551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rgbClr val="FF0000"/>
              </a:solidFill>
            </a:rPr>
            <a:t>CO2</a:t>
          </a:r>
          <a:r>
            <a:rPr kumimoji="1" lang="ja-JP" altLang="en-US" sz="1100">
              <a:solidFill>
                <a:srgbClr val="FF0000"/>
              </a:solidFill>
            </a:rPr>
            <a:t>削減量が自動計算されます</a:t>
          </a:r>
        </a:p>
      </xdr:txBody>
    </xdr:sp>
    <xdr:clientData/>
  </xdr:twoCellAnchor>
  <xdr:twoCellAnchor>
    <xdr:from>
      <xdr:col>3</xdr:col>
      <xdr:colOff>352425</xdr:colOff>
      <xdr:row>14</xdr:row>
      <xdr:rowOff>180975</xdr:rowOff>
    </xdr:from>
    <xdr:to>
      <xdr:col>5</xdr:col>
      <xdr:colOff>885825</xdr:colOff>
      <xdr:row>18</xdr:row>
      <xdr:rowOff>180975</xdr:rowOff>
    </xdr:to>
    <xdr:sp macro="" textlink="">
      <xdr:nvSpPr>
        <xdr:cNvPr id="11" name="吹き出し: 角を丸めた四角形 10">
          <a:extLst>
            <a:ext uri="{FF2B5EF4-FFF2-40B4-BE49-F238E27FC236}">
              <a16:creationId xmlns:a16="http://schemas.microsoft.com/office/drawing/2014/main" id="{6853056A-0E35-4C58-AEC8-766329C1CA4E}"/>
            </a:ext>
          </a:extLst>
        </xdr:cNvPr>
        <xdr:cNvSpPr/>
      </xdr:nvSpPr>
      <xdr:spPr>
        <a:xfrm>
          <a:off x="5010150" y="4495800"/>
          <a:ext cx="2486025" cy="952500"/>
        </a:xfrm>
        <a:prstGeom prst="wedgeRoundRectCallout">
          <a:avLst>
            <a:gd name="adj1" fmla="val 82061"/>
            <a:gd name="adj2" fmla="val 197882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従来と同じ発熱量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とする　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　　（</a:t>
          </a:r>
          <a:r>
            <a:rPr kumimoji="1" lang="en-US" altLang="ja-JP" sz="1100">
              <a:solidFill>
                <a:srgbClr val="FF0000"/>
              </a:solidFill>
            </a:rPr>
            <a:t>7,096GJ</a:t>
          </a:r>
          <a:r>
            <a:rPr kumimoji="1" lang="ja-JP" altLang="en-US" sz="1100">
              <a:solidFill>
                <a:srgbClr val="FF0000"/>
              </a:solidFill>
            </a:rPr>
            <a:t>）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126999</xdr:colOff>
      <xdr:row>0</xdr:row>
      <xdr:rowOff>296332</xdr:rowOff>
    </xdr:from>
    <xdr:to>
      <xdr:col>3</xdr:col>
      <xdr:colOff>74084</xdr:colOff>
      <xdr:row>4</xdr:row>
      <xdr:rowOff>158750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AAC481A-383F-4D8B-9430-ACB035052340}"/>
            </a:ext>
          </a:extLst>
        </xdr:cNvPr>
        <xdr:cNvSpPr txBox="1"/>
      </xdr:nvSpPr>
      <xdr:spPr>
        <a:xfrm>
          <a:off x="126999" y="296332"/>
          <a:ext cx="4603752" cy="1174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solidFill>
                <a:schemeClr val="accent1"/>
              </a:solidFill>
              <a:latin typeface="+mn-ea"/>
              <a:ea typeface="+mn-ea"/>
            </a:rPr>
            <a:t>従来設備の発熱量と導入予定設備の発熱量から</a:t>
          </a:r>
          <a:endParaRPr kumimoji="1" lang="en-US" altLang="ja-JP" sz="1600">
            <a:solidFill>
              <a:schemeClr val="accent1"/>
            </a:solidFill>
            <a:latin typeface="+mn-ea"/>
            <a:ea typeface="+mn-ea"/>
          </a:endParaRPr>
        </a:p>
        <a:p>
          <a:r>
            <a:rPr kumimoji="1" lang="ja-JP" altLang="en-US" sz="1600">
              <a:solidFill>
                <a:schemeClr val="accent1"/>
              </a:solidFill>
              <a:latin typeface="+mn-ea"/>
              <a:ea typeface="+mn-ea"/>
            </a:rPr>
            <a:t>それぞれの</a:t>
          </a:r>
          <a:r>
            <a:rPr kumimoji="1" lang="en-US" altLang="ja-JP" sz="1600">
              <a:solidFill>
                <a:schemeClr val="accent1"/>
              </a:solidFill>
              <a:latin typeface="+mn-ea"/>
              <a:ea typeface="+mn-ea"/>
            </a:rPr>
            <a:t>CO2</a:t>
          </a:r>
          <a:r>
            <a:rPr kumimoji="1" lang="ja-JP" altLang="en-US" sz="1600">
              <a:solidFill>
                <a:schemeClr val="accent1"/>
              </a:solidFill>
              <a:latin typeface="+mn-ea"/>
              <a:ea typeface="+mn-ea"/>
            </a:rPr>
            <a:t>発生量を算出し、</a:t>
          </a:r>
          <a:endParaRPr kumimoji="1" lang="en-US" altLang="ja-JP" sz="1600">
            <a:solidFill>
              <a:schemeClr val="accent1"/>
            </a:solidFill>
            <a:latin typeface="+mn-ea"/>
            <a:ea typeface="+mn-ea"/>
          </a:endParaRPr>
        </a:p>
        <a:p>
          <a:r>
            <a:rPr kumimoji="1" lang="ja-JP" altLang="en-US" sz="1600">
              <a:solidFill>
                <a:schemeClr val="accent1"/>
              </a:solidFill>
              <a:latin typeface="+mn-ea"/>
              <a:ea typeface="+mn-ea"/>
            </a:rPr>
            <a:t>その差分から</a:t>
          </a:r>
          <a:r>
            <a:rPr kumimoji="1" lang="en-US" altLang="ja-JP" sz="1600">
              <a:solidFill>
                <a:schemeClr val="accent1"/>
              </a:solidFill>
              <a:latin typeface="+mn-ea"/>
              <a:ea typeface="+mn-ea"/>
            </a:rPr>
            <a:t>CO2</a:t>
          </a:r>
          <a:r>
            <a:rPr kumimoji="1" lang="ja-JP" altLang="en-US" sz="1600">
              <a:solidFill>
                <a:schemeClr val="accent1"/>
              </a:solidFill>
              <a:latin typeface="+mn-ea"/>
              <a:ea typeface="+mn-ea"/>
            </a:rPr>
            <a:t>削減量を算出する。</a:t>
          </a:r>
        </a:p>
      </xdr:txBody>
    </xdr:sp>
    <xdr:clientData/>
  </xdr:twoCellAnchor>
  <xdr:twoCellAnchor>
    <xdr:from>
      <xdr:col>6</xdr:col>
      <xdr:colOff>562238</xdr:colOff>
      <xdr:row>22</xdr:row>
      <xdr:rowOff>199760</xdr:rowOff>
    </xdr:from>
    <xdr:to>
      <xdr:col>7</xdr:col>
      <xdr:colOff>88635</xdr:colOff>
      <xdr:row>24</xdr:row>
      <xdr:rowOff>19843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1DBF629B-8B5D-4D52-A59F-299894CBB94F}"/>
            </a:ext>
          </a:extLst>
        </xdr:cNvPr>
        <xdr:cNvSpPr/>
      </xdr:nvSpPr>
      <xdr:spPr>
        <a:xfrm>
          <a:off x="8110801" y="6712479"/>
          <a:ext cx="693209" cy="332052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306917</xdr:colOff>
      <xdr:row>27</xdr:row>
      <xdr:rowOff>211667</xdr:rowOff>
    </xdr:from>
    <xdr:to>
      <xdr:col>9</xdr:col>
      <xdr:colOff>448734</xdr:colOff>
      <xdr:row>33</xdr:row>
      <xdr:rowOff>74082</xdr:rowOff>
    </xdr:to>
    <xdr:sp macro="" textlink="">
      <xdr:nvSpPr>
        <xdr:cNvPr id="14" name="吹き出し: 角を丸めた四角形 13">
          <a:extLst>
            <a:ext uri="{FF2B5EF4-FFF2-40B4-BE49-F238E27FC236}">
              <a16:creationId xmlns:a16="http://schemas.microsoft.com/office/drawing/2014/main" id="{195543E7-DCFF-4B8A-BF57-7081D518E263}"/>
            </a:ext>
          </a:extLst>
        </xdr:cNvPr>
        <xdr:cNvSpPr/>
      </xdr:nvSpPr>
      <xdr:spPr>
        <a:xfrm>
          <a:off x="7863417" y="7979834"/>
          <a:ext cx="2946400" cy="1322915"/>
        </a:xfrm>
        <a:prstGeom prst="wedgeRoundRectCallout">
          <a:avLst>
            <a:gd name="adj1" fmla="val 41962"/>
            <a:gd name="adj2" fmla="val -116295"/>
            <a:gd name="adj3" fmla="val 16667"/>
          </a:avLst>
        </a:prstGeom>
        <a:solidFill>
          <a:srgbClr val="FFF8E5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ja-JP" altLang="en-US" sz="1100" b="0" i="0" u="none" strike="noStrike" baseline="0">
              <a:solidFill>
                <a:srgbClr val="FF0000"/>
              </a:solidFill>
              <a:latin typeface="+mn-lt"/>
              <a:ea typeface="+mn-ea"/>
              <a:cs typeface="+mn-cs"/>
            </a:rPr>
            <a:t>地球温暖化対策事業効果算定ガイドブック＜補助事業申請用の計算ファイルのエネルギー種別に応じて</a:t>
          </a:r>
          <a:r>
            <a:rPr kumimoji="1" lang="ja-JP" altLang="en-US" sz="1100">
              <a:solidFill>
                <a:srgbClr val="FF0000"/>
              </a:solidFill>
            </a:rPr>
            <a:t>単位を設定する</a:t>
          </a:r>
        </a:p>
      </xdr:txBody>
    </xdr:sp>
    <xdr:clientData/>
  </xdr:twoCellAnchor>
  <xdr:twoCellAnchor>
    <xdr:from>
      <xdr:col>6</xdr:col>
      <xdr:colOff>510909</xdr:colOff>
      <xdr:row>8</xdr:row>
      <xdr:rowOff>213253</xdr:rowOff>
    </xdr:from>
    <xdr:to>
      <xdr:col>7</xdr:col>
      <xdr:colOff>37306</xdr:colOff>
      <xdr:row>10</xdr:row>
      <xdr:rowOff>33337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68457851-29AD-497A-B000-492C1737C398}"/>
            </a:ext>
          </a:extLst>
        </xdr:cNvPr>
        <xdr:cNvSpPr/>
      </xdr:nvSpPr>
      <xdr:spPr>
        <a:xfrm>
          <a:off x="8059472" y="3035034"/>
          <a:ext cx="693209" cy="332053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B19" sqref="B19"/>
    </sheetView>
  </sheetViews>
  <sheetFormatPr defaultRowHeight="18.75" x14ac:dyDescent="0.4"/>
  <cols>
    <col min="1" max="1" width="17.25" customWidth="1"/>
    <col min="2" max="2" width="24" customWidth="1"/>
    <col min="3" max="3" width="19.875" customWidth="1"/>
    <col min="4" max="4" width="12.75" customWidth="1"/>
    <col min="5" max="5" width="12.875" customWidth="1"/>
    <col min="6" max="6" width="12.375" customWidth="1"/>
    <col min="7" max="7" width="15.25" customWidth="1"/>
    <col min="8" max="8" width="10" customWidth="1"/>
    <col min="9" max="9" width="11.5" customWidth="1"/>
    <col min="10" max="10" width="6.625" customWidth="1"/>
    <col min="11" max="11" width="17" customWidth="1"/>
    <col min="12" max="12" width="10.25" customWidth="1"/>
    <col min="13" max="13" width="17.875" customWidth="1"/>
  </cols>
  <sheetData>
    <row r="1" spans="1:13" ht="25.5" customHeight="1" x14ac:dyDescent="0.4">
      <c r="A1" s="84" t="s">
        <v>43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3" ht="20.25" thickBot="1" x14ac:dyDescent="0.45">
      <c r="A2" s="8" t="s">
        <v>40</v>
      </c>
    </row>
    <row r="3" spans="1:13" ht="49.5" customHeight="1" x14ac:dyDescent="0.4">
      <c r="A3" s="76" t="s">
        <v>12</v>
      </c>
      <c r="B3" s="80" t="s">
        <v>0</v>
      </c>
      <c r="C3" s="80" t="s">
        <v>1</v>
      </c>
      <c r="D3" s="81" t="s">
        <v>22</v>
      </c>
      <c r="E3" s="58" t="s">
        <v>2</v>
      </c>
      <c r="F3" s="81" t="s">
        <v>3</v>
      </c>
      <c r="G3" s="21" t="s">
        <v>5</v>
      </c>
      <c r="H3" s="58" t="s">
        <v>6</v>
      </c>
      <c r="I3" s="80" t="s">
        <v>7</v>
      </c>
      <c r="J3" s="80"/>
      <c r="K3" s="21" t="s">
        <v>24</v>
      </c>
      <c r="L3" s="21" t="s">
        <v>23</v>
      </c>
      <c r="M3" s="22" t="s">
        <v>25</v>
      </c>
    </row>
    <row r="4" spans="1:13" ht="20.25" thickBot="1" x14ac:dyDescent="0.45">
      <c r="A4" s="77"/>
      <c r="B4" s="79"/>
      <c r="C4" s="79"/>
      <c r="D4" s="82"/>
      <c r="E4" s="23" t="s">
        <v>16</v>
      </c>
      <c r="F4" s="83"/>
      <c r="G4" s="23" t="s">
        <v>17</v>
      </c>
      <c r="H4" s="23" t="s">
        <v>8</v>
      </c>
      <c r="I4" s="24"/>
      <c r="J4" s="25" t="s">
        <v>4</v>
      </c>
      <c r="K4" s="23" t="s">
        <v>10</v>
      </c>
      <c r="L4" s="23" t="s">
        <v>9</v>
      </c>
      <c r="M4" s="26" t="s">
        <v>10</v>
      </c>
    </row>
    <row r="5" spans="1:13" ht="20.100000000000001" customHeight="1" thickBot="1" x14ac:dyDescent="0.45">
      <c r="A5" s="9" t="s">
        <v>13</v>
      </c>
      <c r="B5" s="59" t="s">
        <v>35</v>
      </c>
      <c r="C5" s="59" t="s">
        <v>36</v>
      </c>
      <c r="D5" s="2" t="s">
        <v>22</v>
      </c>
      <c r="E5" s="60" t="s">
        <v>36</v>
      </c>
      <c r="F5" s="59"/>
      <c r="G5" s="60" t="s">
        <v>36</v>
      </c>
      <c r="H5" s="1"/>
      <c r="I5" s="61"/>
      <c r="J5" s="62"/>
      <c r="K5" s="63" t="s">
        <v>36</v>
      </c>
      <c r="L5" s="59">
        <v>12</v>
      </c>
      <c r="M5" s="64" t="e">
        <f>IF(OR(K5="",L5=""),"",ROUNDDOWN(K5*L5,0))</f>
        <v>#VALUE!</v>
      </c>
    </row>
    <row r="6" spans="1:13" ht="20.100000000000001" customHeight="1" thickBot="1" x14ac:dyDescent="0.45">
      <c r="A6" s="11" t="s">
        <v>14</v>
      </c>
      <c r="B6" s="1"/>
      <c r="C6" s="1"/>
      <c r="D6" s="12" t="s">
        <v>21</v>
      </c>
      <c r="E6" s="3"/>
      <c r="F6" s="1"/>
      <c r="G6" s="3"/>
      <c r="H6" s="1"/>
      <c r="I6" s="5"/>
      <c r="J6" s="4"/>
      <c r="K6" s="6"/>
      <c r="L6" s="1"/>
      <c r="M6" s="7" t="str">
        <f t="shared" ref="M6:M7" si="0">IF(OR(K6="",L6=""),"",ROUNDDOWN(K6*L6,0))</f>
        <v/>
      </c>
    </row>
    <row r="7" spans="1:13" ht="20.100000000000001" customHeight="1" thickBot="1" x14ac:dyDescent="0.45">
      <c r="A7" s="13" t="s">
        <v>15</v>
      </c>
      <c r="B7" s="14"/>
      <c r="C7" s="14"/>
      <c r="D7" s="15" t="s">
        <v>21</v>
      </c>
      <c r="E7" s="16"/>
      <c r="F7" s="14"/>
      <c r="G7" s="16"/>
      <c r="H7" s="14"/>
      <c r="I7" s="17"/>
      <c r="J7" s="18"/>
      <c r="K7" s="19"/>
      <c r="L7" s="14"/>
      <c r="M7" s="20" t="str">
        <f t="shared" si="0"/>
        <v/>
      </c>
    </row>
    <row r="8" spans="1:13" ht="20.100000000000001" customHeight="1" thickBot="1" x14ac:dyDescent="0.45">
      <c r="A8" s="28" t="s">
        <v>11</v>
      </c>
      <c r="B8" s="29"/>
      <c r="C8" s="29"/>
      <c r="D8" s="30" t="s">
        <v>21</v>
      </c>
      <c r="E8" s="65">
        <f>SUM(E5:E7)</f>
        <v>0</v>
      </c>
      <c r="F8" s="29"/>
      <c r="G8" s="65">
        <f>SUM(G5:G7)</f>
        <v>0</v>
      </c>
      <c r="H8" s="29"/>
      <c r="I8" s="31"/>
      <c r="J8" s="32"/>
      <c r="K8" s="66">
        <f>SUM(K5:K7)</f>
        <v>0</v>
      </c>
      <c r="L8" s="29"/>
      <c r="M8" s="67" t="e">
        <f>SUM(M5:M7)</f>
        <v>#VALUE!</v>
      </c>
    </row>
    <row r="9" spans="1:13" ht="18.75" customHeight="1" x14ac:dyDescent="0.4"/>
    <row r="10" spans="1:13" ht="20.25" thickBot="1" x14ac:dyDescent="0.45">
      <c r="A10" s="8" t="s">
        <v>41</v>
      </c>
      <c r="B10" s="10"/>
    </row>
    <row r="11" spans="1:13" ht="39.75" thickTop="1" x14ac:dyDescent="0.4">
      <c r="A11" s="76" t="s">
        <v>12</v>
      </c>
      <c r="B11" s="78" t="s">
        <v>0</v>
      </c>
      <c r="C11" s="80" t="s">
        <v>1</v>
      </c>
      <c r="D11" s="81" t="s">
        <v>18</v>
      </c>
      <c r="E11" s="58" t="s">
        <v>2</v>
      </c>
      <c r="F11" s="81" t="s">
        <v>3</v>
      </c>
      <c r="G11" s="21" t="s">
        <v>5</v>
      </c>
      <c r="H11" s="58" t="s">
        <v>6</v>
      </c>
      <c r="I11" s="80" t="s">
        <v>7</v>
      </c>
      <c r="J11" s="80"/>
      <c r="K11" s="21" t="s">
        <v>24</v>
      </c>
      <c r="L11" s="21" t="s">
        <v>23</v>
      </c>
      <c r="M11" s="22" t="s">
        <v>25</v>
      </c>
    </row>
    <row r="12" spans="1:13" ht="20.25" thickBot="1" x14ac:dyDescent="0.45">
      <c r="A12" s="77"/>
      <c r="B12" s="79"/>
      <c r="C12" s="79"/>
      <c r="D12" s="82"/>
      <c r="E12" s="23" t="s">
        <v>16</v>
      </c>
      <c r="F12" s="83"/>
      <c r="G12" s="23" t="s">
        <v>17</v>
      </c>
      <c r="H12" s="23" t="s">
        <v>8</v>
      </c>
      <c r="I12" s="24"/>
      <c r="J12" s="25" t="s">
        <v>4</v>
      </c>
      <c r="K12" s="23" t="s">
        <v>10</v>
      </c>
      <c r="L12" s="23" t="s">
        <v>9</v>
      </c>
      <c r="M12" s="26" t="s">
        <v>10</v>
      </c>
    </row>
    <row r="13" spans="1:13" ht="35.25" customHeight="1" thickBot="1" x14ac:dyDescent="0.45">
      <c r="A13" s="87" t="s">
        <v>44</v>
      </c>
      <c r="B13" s="14" t="s">
        <v>35</v>
      </c>
      <c r="C13" s="14"/>
      <c r="D13" s="57"/>
      <c r="E13" s="16" t="s">
        <v>36</v>
      </c>
      <c r="F13" s="14"/>
      <c r="G13" s="16"/>
      <c r="H13" s="68" t="str">
        <f>IF(G13="","",ROUNDDOWN(G13/(E13*365*24*3.6/1000),3))</f>
        <v/>
      </c>
      <c r="I13" s="17"/>
      <c r="J13" s="69"/>
      <c r="K13" s="19"/>
      <c r="L13" s="14"/>
      <c r="M13" s="20" t="str">
        <f t="shared" ref="M13:M15" si="1">IF(OR(K13="",L13=""),"",ROUNDDOWN(K13*L13,0))</f>
        <v/>
      </c>
    </row>
    <row r="14" spans="1:13" ht="35.25" customHeight="1" thickBot="1" x14ac:dyDescent="0.45">
      <c r="A14" s="88" t="s">
        <v>45</v>
      </c>
      <c r="B14" s="14"/>
      <c r="C14" s="14"/>
      <c r="D14" s="57"/>
      <c r="E14" s="16"/>
      <c r="F14" s="14"/>
      <c r="G14" s="16"/>
      <c r="H14" s="14"/>
      <c r="I14" s="17"/>
      <c r="J14" s="18"/>
      <c r="K14" s="19"/>
      <c r="L14" s="14"/>
      <c r="M14" s="20" t="str">
        <f t="shared" si="1"/>
        <v/>
      </c>
    </row>
    <row r="15" spans="1:13" ht="35.25" customHeight="1" thickBot="1" x14ac:dyDescent="0.45">
      <c r="A15" s="88" t="s">
        <v>46</v>
      </c>
      <c r="B15" s="14"/>
      <c r="C15" s="14"/>
      <c r="D15" s="57"/>
      <c r="E15" s="16"/>
      <c r="F15" s="14"/>
      <c r="G15" s="16"/>
      <c r="H15" s="14"/>
      <c r="I15" s="17"/>
      <c r="J15" s="18"/>
      <c r="K15" s="19"/>
      <c r="L15" s="14"/>
      <c r="M15" s="20" t="str">
        <f t="shared" si="1"/>
        <v/>
      </c>
    </row>
    <row r="16" spans="1:13" ht="35.25" customHeight="1" thickBot="1" x14ac:dyDescent="0.45">
      <c r="A16" s="28" t="s">
        <v>11</v>
      </c>
      <c r="B16" s="29"/>
      <c r="C16" s="29"/>
      <c r="D16" s="29"/>
      <c r="E16" s="65">
        <f>SUM(E13:E15)</f>
        <v>0</v>
      </c>
      <c r="F16" s="29"/>
      <c r="G16" s="65">
        <f>SUM(G13:G15)</f>
        <v>0</v>
      </c>
      <c r="H16" s="29"/>
      <c r="I16" s="31"/>
      <c r="J16" s="32"/>
      <c r="K16" s="66">
        <f>SUM(K13:K15)</f>
        <v>0</v>
      </c>
      <c r="L16" s="29"/>
      <c r="M16" s="67">
        <f>SUM(M13:M15)</f>
        <v>0</v>
      </c>
    </row>
    <row r="18" spans="11:13" ht="20.100000000000001" customHeight="1" x14ac:dyDescent="0.4">
      <c r="K18" s="75" t="s">
        <v>26</v>
      </c>
      <c r="L18" s="75"/>
      <c r="M18" s="70" t="e">
        <f>+M16-M8</f>
        <v>#VALUE!</v>
      </c>
    </row>
  </sheetData>
  <mergeCells count="14">
    <mergeCell ref="A1:M1"/>
    <mergeCell ref="A3:A4"/>
    <mergeCell ref="B3:B4"/>
    <mergeCell ref="C3:C4"/>
    <mergeCell ref="D3:D4"/>
    <mergeCell ref="F3:F4"/>
    <mergeCell ref="I3:J3"/>
    <mergeCell ref="K18:L18"/>
    <mergeCell ref="A11:A12"/>
    <mergeCell ref="B11:B12"/>
    <mergeCell ref="C11:C12"/>
    <mergeCell ref="D11:D12"/>
    <mergeCell ref="F11:F12"/>
    <mergeCell ref="I11:J11"/>
  </mergeCells>
  <phoneticPr fontId="1"/>
  <dataValidations count="2">
    <dataValidation imeMode="hiragana" allowBlank="1" showInputMessage="1" showErrorMessage="1" sqref="B5:B7 B13:B15"/>
    <dataValidation type="list" allowBlank="1" showInputMessage="1" showErrorMessage="1" sqref="D13:D15">
      <formula1>"新設,増設"</formula1>
    </dataValidation>
  </dataValidations>
  <pageMargins left="0.70866141732283472" right="0.70866141732283472" top="0.55118110236220474" bottom="0.35433070866141736" header="0.31496062992125984" footer="0.31496062992125984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topLeftCell="A4" zoomScale="80" zoomScaleNormal="100" zoomScaleSheetLayoutView="80" workbookViewId="0">
      <selection activeCell="G20" sqref="G20"/>
    </sheetView>
  </sheetViews>
  <sheetFormatPr defaultRowHeight="18.75" x14ac:dyDescent="0.4"/>
  <cols>
    <col min="1" max="1" width="17.25" customWidth="1"/>
    <col min="2" max="2" width="24" customWidth="1"/>
    <col min="3" max="3" width="19.875" customWidth="1"/>
    <col min="4" max="4" width="12.75" customWidth="1"/>
    <col min="5" max="5" width="12.875" customWidth="1"/>
    <col min="6" max="6" width="12.375" customWidth="1"/>
    <col min="7" max="7" width="15.25" customWidth="1"/>
    <col min="8" max="8" width="10" customWidth="1"/>
    <col min="9" max="9" width="11.5" customWidth="1"/>
    <col min="10" max="10" width="6.625" customWidth="1"/>
    <col min="11" max="11" width="17" customWidth="1"/>
    <col min="12" max="12" width="10.25" customWidth="1"/>
    <col min="13" max="13" width="17.875" customWidth="1"/>
  </cols>
  <sheetData>
    <row r="1" spans="1:13" ht="25.5" customHeight="1" x14ac:dyDescent="0.4">
      <c r="A1" s="84" t="s">
        <v>37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3" ht="25.5" customHeight="1" x14ac:dyDescent="0.4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3" ht="25.5" customHeight="1" x14ac:dyDescent="0.4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1:13" ht="25.5" customHeight="1" x14ac:dyDescent="0.4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ht="25.5" customHeight="1" x14ac:dyDescent="0.4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ht="25.5" customHeight="1" x14ac:dyDescent="0.4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</row>
    <row r="7" spans="1:13" ht="20.25" thickBot="1" x14ac:dyDescent="0.45">
      <c r="A7" s="8" t="s">
        <v>40</v>
      </c>
      <c r="J7" s="74" t="s">
        <v>39</v>
      </c>
    </row>
    <row r="8" spans="1:13" ht="49.5" customHeight="1" x14ac:dyDescent="0.4">
      <c r="A8" s="76" t="s">
        <v>12</v>
      </c>
      <c r="B8" s="80" t="s">
        <v>0</v>
      </c>
      <c r="C8" s="80" t="s">
        <v>1</v>
      </c>
      <c r="D8" s="81" t="s">
        <v>22</v>
      </c>
      <c r="E8" s="71" t="s">
        <v>2</v>
      </c>
      <c r="F8" s="81" t="s">
        <v>3</v>
      </c>
      <c r="G8" s="21" t="s">
        <v>5</v>
      </c>
      <c r="H8" s="71" t="s">
        <v>6</v>
      </c>
      <c r="I8" s="80" t="s">
        <v>7</v>
      </c>
      <c r="J8" s="80"/>
      <c r="K8" s="21" t="s">
        <v>24</v>
      </c>
      <c r="L8" s="21" t="s">
        <v>23</v>
      </c>
      <c r="M8" s="22" t="s">
        <v>25</v>
      </c>
    </row>
    <row r="9" spans="1:13" ht="20.25" thickBot="1" x14ac:dyDescent="0.45">
      <c r="A9" s="77"/>
      <c r="B9" s="79"/>
      <c r="C9" s="79"/>
      <c r="D9" s="82"/>
      <c r="E9" s="23" t="s">
        <v>16</v>
      </c>
      <c r="F9" s="83"/>
      <c r="G9" s="23" t="s">
        <v>17</v>
      </c>
      <c r="H9" s="23" t="s">
        <v>8</v>
      </c>
      <c r="I9" s="24"/>
      <c r="J9" s="25" t="s">
        <v>4</v>
      </c>
      <c r="K9" s="23" t="s">
        <v>10</v>
      </c>
      <c r="L9" s="23" t="s">
        <v>9</v>
      </c>
      <c r="M9" s="26" t="s">
        <v>10</v>
      </c>
    </row>
    <row r="10" spans="1:13" ht="20.100000000000001" customHeight="1" thickBot="1" x14ac:dyDescent="0.45">
      <c r="A10" s="9" t="s">
        <v>13</v>
      </c>
      <c r="B10" s="33" t="s">
        <v>27</v>
      </c>
      <c r="C10" s="43" t="s">
        <v>32</v>
      </c>
      <c r="D10" s="2" t="s">
        <v>22</v>
      </c>
      <c r="E10" s="37">
        <v>450</v>
      </c>
      <c r="F10" s="35" t="s">
        <v>30</v>
      </c>
      <c r="G10" s="37">
        <v>7096</v>
      </c>
      <c r="H10" s="39">
        <v>50</v>
      </c>
      <c r="I10" s="41">
        <v>210240</v>
      </c>
      <c r="J10" s="40" t="s">
        <v>38</v>
      </c>
      <c r="K10" s="45">
        <v>569.75</v>
      </c>
      <c r="L10" s="33">
        <v>15</v>
      </c>
      <c r="M10" s="46">
        <v>8546.25</v>
      </c>
    </row>
    <row r="11" spans="1:13" ht="20.100000000000001" customHeight="1" thickBot="1" x14ac:dyDescent="0.45">
      <c r="A11" s="11" t="s">
        <v>14</v>
      </c>
      <c r="B11" s="1"/>
      <c r="C11" s="1"/>
      <c r="D11" s="12" t="s">
        <v>21</v>
      </c>
      <c r="E11" s="3"/>
      <c r="F11" s="1"/>
      <c r="G11" s="3"/>
      <c r="H11" s="1"/>
      <c r="I11" s="5"/>
      <c r="J11" s="4"/>
      <c r="K11" s="6"/>
      <c r="L11" s="1"/>
      <c r="M11" s="7" t="str">
        <f t="shared" ref="M11:M12" si="0">IF(OR(K11="",L11=""),"",ROUNDDOWN(K11*L11,0))</f>
        <v/>
      </c>
    </row>
    <row r="12" spans="1:13" ht="20.100000000000001" customHeight="1" thickBot="1" x14ac:dyDescent="0.45">
      <c r="A12" s="13" t="s">
        <v>15</v>
      </c>
      <c r="B12" s="14"/>
      <c r="C12" s="14"/>
      <c r="D12" s="15" t="s">
        <v>21</v>
      </c>
      <c r="E12" s="16"/>
      <c r="F12" s="14"/>
      <c r="G12" s="16"/>
      <c r="H12" s="14"/>
      <c r="I12" s="17"/>
      <c r="J12" s="18"/>
      <c r="K12" s="19"/>
      <c r="L12" s="14"/>
      <c r="M12" s="20" t="str">
        <f t="shared" si="0"/>
        <v/>
      </c>
    </row>
    <row r="13" spans="1:13" ht="20.100000000000001" customHeight="1" thickBot="1" x14ac:dyDescent="0.45">
      <c r="A13" s="28" t="s">
        <v>11</v>
      </c>
      <c r="B13" s="29"/>
      <c r="C13" s="29"/>
      <c r="D13" s="30" t="s">
        <v>21</v>
      </c>
      <c r="E13" s="38">
        <f>SUM(E10:E12)</f>
        <v>450</v>
      </c>
      <c r="F13" s="29"/>
      <c r="G13" s="38">
        <f>SUM(G10:G12)</f>
        <v>7096</v>
      </c>
      <c r="H13" s="29"/>
      <c r="I13" s="31"/>
      <c r="J13" s="32"/>
      <c r="K13" s="47">
        <f>SUM(K10:K12)</f>
        <v>569.75</v>
      </c>
      <c r="L13" s="29"/>
      <c r="M13" s="48">
        <f>SUM(M10:M12)</f>
        <v>8546.25</v>
      </c>
    </row>
    <row r="14" spans="1:13" ht="18.75" customHeight="1" x14ac:dyDescent="0.4"/>
    <row r="15" spans="1:13" ht="18.75" customHeight="1" x14ac:dyDescent="0.4"/>
    <row r="16" spans="1:13" ht="18.75" customHeight="1" x14ac:dyDescent="0.4"/>
    <row r="17" spans="1:13" ht="18.75" customHeight="1" x14ac:dyDescent="0.4"/>
    <row r="18" spans="1:13" ht="18.75" customHeight="1" x14ac:dyDescent="0.4"/>
    <row r="19" spans="1:13" ht="18.75" customHeight="1" x14ac:dyDescent="0.4"/>
    <row r="20" spans="1:13" ht="18.75" customHeight="1" x14ac:dyDescent="0.4"/>
    <row r="21" spans="1:13" ht="20.25" thickBot="1" x14ac:dyDescent="0.45">
      <c r="A21" s="8" t="s">
        <v>42</v>
      </c>
      <c r="B21" s="10"/>
    </row>
    <row r="22" spans="1:13" ht="39.75" thickTop="1" x14ac:dyDescent="0.4">
      <c r="A22" s="76" t="s">
        <v>12</v>
      </c>
      <c r="B22" s="78" t="s">
        <v>0</v>
      </c>
      <c r="C22" s="80" t="s">
        <v>1</v>
      </c>
      <c r="D22" s="81" t="s">
        <v>18</v>
      </c>
      <c r="E22" s="71" t="s">
        <v>2</v>
      </c>
      <c r="F22" s="81" t="s">
        <v>3</v>
      </c>
      <c r="G22" s="21" t="s">
        <v>5</v>
      </c>
      <c r="H22" s="71" t="s">
        <v>6</v>
      </c>
      <c r="I22" s="80" t="s">
        <v>7</v>
      </c>
      <c r="J22" s="80"/>
      <c r="K22" s="21" t="s">
        <v>24</v>
      </c>
      <c r="L22" s="21" t="s">
        <v>23</v>
      </c>
      <c r="M22" s="22" t="s">
        <v>25</v>
      </c>
    </row>
    <row r="23" spans="1:13" ht="20.25" thickBot="1" x14ac:dyDescent="0.45">
      <c r="A23" s="77"/>
      <c r="B23" s="79"/>
      <c r="C23" s="79"/>
      <c r="D23" s="82"/>
      <c r="E23" s="23" t="s">
        <v>16</v>
      </c>
      <c r="F23" s="83"/>
      <c r="G23" s="23" t="s">
        <v>17</v>
      </c>
      <c r="H23" s="23" t="s">
        <v>8</v>
      </c>
      <c r="I23" s="24"/>
      <c r="J23" s="25" t="s">
        <v>4</v>
      </c>
      <c r="K23" s="23" t="s">
        <v>10</v>
      </c>
      <c r="L23" s="23" t="s">
        <v>9</v>
      </c>
      <c r="M23" s="26" t="s">
        <v>10</v>
      </c>
    </row>
    <row r="24" spans="1:13" ht="20.100000000000001" customHeight="1" thickBot="1" x14ac:dyDescent="0.45">
      <c r="A24" s="27" t="s">
        <v>19</v>
      </c>
      <c r="B24" s="34" t="s">
        <v>28</v>
      </c>
      <c r="C24" s="36" t="s">
        <v>33</v>
      </c>
      <c r="D24" s="42" t="s">
        <v>29</v>
      </c>
      <c r="E24" s="44">
        <v>500</v>
      </c>
      <c r="F24" s="36" t="s">
        <v>31</v>
      </c>
      <c r="G24" s="44">
        <v>7096</v>
      </c>
      <c r="H24" s="49">
        <f>IF(G24="","",ROUNDDOWN(G24/(E24*365*24*3.6/1000),3))</f>
        <v>0.45</v>
      </c>
      <c r="I24" s="50">
        <v>149962</v>
      </c>
      <c r="J24" s="51" t="s">
        <v>34</v>
      </c>
      <c r="K24" s="52">
        <v>404.9</v>
      </c>
      <c r="L24" s="53">
        <v>15</v>
      </c>
      <c r="M24" s="54">
        <f t="shared" ref="M24:M26" si="1">IF(OR(K24="",L24=""),"",ROUNDDOWN(K24*L24,0))</f>
        <v>6073</v>
      </c>
    </row>
    <row r="25" spans="1:13" ht="20.100000000000001" customHeight="1" thickBot="1" x14ac:dyDescent="0.45">
      <c r="A25" s="13" t="s">
        <v>20</v>
      </c>
      <c r="B25" s="14"/>
      <c r="C25" s="14"/>
      <c r="D25" s="73"/>
      <c r="E25" s="16"/>
      <c r="F25" s="14"/>
      <c r="G25" s="16"/>
      <c r="H25" s="14"/>
      <c r="I25" s="17"/>
      <c r="J25" s="18"/>
      <c r="K25" s="19"/>
      <c r="L25" s="14"/>
      <c r="M25" s="20" t="str">
        <f t="shared" si="1"/>
        <v/>
      </c>
    </row>
    <row r="26" spans="1:13" ht="20.100000000000001" customHeight="1" thickBot="1" x14ac:dyDescent="0.45">
      <c r="A26" s="13" t="s">
        <v>20</v>
      </c>
      <c r="B26" s="14"/>
      <c r="C26" s="14"/>
      <c r="D26" s="73"/>
      <c r="E26" s="16"/>
      <c r="F26" s="14"/>
      <c r="G26" s="16"/>
      <c r="H26" s="14"/>
      <c r="I26" s="17"/>
      <c r="J26" s="18"/>
      <c r="K26" s="19"/>
      <c r="L26" s="14"/>
      <c r="M26" s="20" t="str">
        <f t="shared" si="1"/>
        <v/>
      </c>
    </row>
    <row r="27" spans="1:13" ht="20.100000000000001" customHeight="1" thickBot="1" x14ac:dyDescent="0.45">
      <c r="A27" s="28" t="s">
        <v>11</v>
      </c>
      <c r="B27" s="29"/>
      <c r="C27" s="29"/>
      <c r="D27" s="29"/>
      <c r="E27" s="38">
        <f>SUM(E24:E26)</f>
        <v>500</v>
      </c>
      <c r="F27" s="29"/>
      <c r="G27" s="38">
        <f>SUM(G24:G26)</f>
        <v>7096</v>
      </c>
      <c r="H27" s="29"/>
      <c r="I27" s="31"/>
      <c r="J27" s="32"/>
      <c r="K27" s="47">
        <f>SUM(K24:K26)</f>
        <v>404.9</v>
      </c>
      <c r="L27" s="55"/>
      <c r="M27" s="48">
        <f>SUM(M24:M26)</f>
        <v>6073</v>
      </c>
    </row>
    <row r="28" spans="1:13" ht="19.5" thickBot="1" x14ac:dyDescent="0.45"/>
    <row r="29" spans="1:13" ht="20.100000000000001" customHeight="1" thickBot="1" x14ac:dyDescent="0.45">
      <c r="K29" s="85" t="s">
        <v>26</v>
      </c>
      <c r="L29" s="86"/>
      <c r="M29" s="56">
        <f>M13-M27</f>
        <v>2473.25</v>
      </c>
    </row>
  </sheetData>
  <mergeCells count="14">
    <mergeCell ref="A1:M1"/>
    <mergeCell ref="A8:A9"/>
    <mergeCell ref="B8:B9"/>
    <mergeCell ref="C8:C9"/>
    <mergeCell ref="D8:D9"/>
    <mergeCell ref="F8:F9"/>
    <mergeCell ref="I8:J8"/>
    <mergeCell ref="K29:L29"/>
    <mergeCell ref="A22:A23"/>
    <mergeCell ref="B22:B23"/>
    <mergeCell ref="C22:C23"/>
    <mergeCell ref="D22:D23"/>
    <mergeCell ref="F22:F23"/>
    <mergeCell ref="I22:J22"/>
  </mergeCells>
  <phoneticPr fontId="1"/>
  <dataValidations count="2">
    <dataValidation imeMode="hiragana" allowBlank="1" showInputMessage="1" showErrorMessage="1" sqref="B10:B12 B24:B26"/>
    <dataValidation type="list" allowBlank="1" showInputMessage="1" showErrorMessage="1" sqref="D24:D26">
      <formula1>"新設,増設"</formula1>
    </dataValidation>
  </dataValidations>
  <pageMargins left="0.70866141732283472" right="0.70866141732283472" top="0.74803149606299213" bottom="0.74803149606299213" header="0.31496062992125984" footer="0.31496062992125984"/>
  <pageSetup paperSize="9" scale="61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B-7設備一覧表</vt:lpstr>
      <vt:lpstr>記入例</vt:lpstr>
      <vt:lpstr>'B-7設備一覧表'!Print_Area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津崎 通正</dc:creator>
  <cp:lastModifiedBy>吉田 一人</cp:lastModifiedBy>
  <cp:lastPrinted>2022-04-18T05:27:11Z</cp:lastPrinted>
  <dcterms:created xsi:type="dcterms:W3CDTF">2022-03-23T03:50:09Z</dcterms:created>
  <dcterms:modified xsi:type="dcterms:W3CDTF">2022-04-18T05:28:36Z</dcterms:modified>
</cp:coreProperties>
</file>