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FD8906FD-1026-4842-B6A4-4FE1B63AE3C1}" xr6:coauthVersionLast="47" xr6:coauthVersionMax="47" xr10:uidLastSave="{00000000-0000-0000-0000-000000000000}"/>
  <bookViews>
    <workbookView xWindow="-120" yWindow="-120" windowWidth="20730" windowHeight="11160" tabRatio="836" activeTab="2" xr2:uid="{00000000-000D-0000-FFFF-FFFF00000000}"/>
  </bookViews>
  <sheets>
    <sheet name="経費区分集計表(記載例)" sheetId="6" r:id="rId1"/>
    <sheet name="補助金所要額算出表(記載例)" sheetId="7" r:id="rId2"/>
    <sheet name="別紙２ 経費内訳" sheetId="13" r:id="rId3"/>
    <sheet name="経費区分集計表" sheetId="8" r:id="rId4"/>
    <sheet name="補助金所要額算出表" sheetId="9" r:id="rId5"/>
  </sheets>
  <definedNames>
    <definedName name="_xlnm.Print_Area" localSheetId="2">'別紙２ 経費内訳'!$A$1:$AG$42</definedName>
    <definedName name="_xlnm.Print_Titles" localSheetId="3">経費区分集計表!$4:$8</definedName>
    <definedName name="_xlnm.Print_Titles" localSheetId="0">'経費区分集計表(記載例)'!$4:$8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6" l="1"/>
  <c r="X12" i="6" s="1"/>
  <c r="U12" i="6"/>
  <c r="R12" i="6"/>
  <c r="R11" i="6"/>
  <c r="G12" i="6"/>
  <c r="N12" i="9" l="1"/>
  <c r="J12" i="9" l="1"/>
  <c r="J12" i="7"/>
  <c r="N12" i="7" s="1"/>
  <c r="R12" i="9" l="1"/>
  <c r="R13" i="9" s="1"/>
  <c r="T9" i="13"/>
  <c r="P12" i="9"/>
  <c r="P13" i="9" s="1"/>
  <c r="T30" i="8" l="1"/>
  <c r="O8" i="9" s="1"/>
  <c r="L27" i="13" s="1"/>
  <c r="S30" i="8"/>
  <c r="N8" i="9" s="1"/>
  <c r="L26" i="13" s="1"/>
  <c r="Q30" i="8"/>
  <c r="L8" i="9" s="1"/>
  <c r="L24" i="13" s="1"/>
  <c r="P30" i="8"/>
  <c r="K8" i="9" s="1"/>
  <c r="L23" i="13" s="1"/>
  <c r="O30" i="8"/>
  <c r="J8" i="9" s="1"/>
  <c r="L22" i="13" s="1"/>
  <c r="N30" i="8"/>
  <c r="I8" i="9" s="1"/>
  <c r="L21" i="13" s="1"/>
  <c r="M30" i="8"/>
  <c r="H8" i="9" s="1"/>
  <c r="L20" i="13" s="1"/>
  <c r="L30" i="8"/>
  <c r="G8" i="9" s="1"/>
  <c r="L19" i="13" s="1"/>
  <c r="K30" i="8"/>
  <c r="F8" i="9" s="1"/>
  <c r="L18" i="13" s="1"/>
  <c r="U29" i="8"/>
  <c r="W29" i="8" s="1"/>
  <c r="G29" i="8"/>
  <c r="U28" i="8"/>
  <c r="W28" i="8" s="1"/>
  <c r="G28" i="8"/>
  <c r="U27" i="8"/>
  <c r="W27" i="8" s="1"/>
  <c r="G27" i="8"/>
  <c r="U26" i="8"/>
  <c r="W26" i="8" s="1"/>
  <c r="G26" i="8"/>
  <c r="U25" i="8"/>
  <c r="W25" i="8" s="1"/>
  <c r="G25" i="8"/>
  <c r="U24" i="8"/>
  <c r="W24" i="8" s="1"/>
  <c r="G24" i="8"/>
  <c r="U23" i="8"/>
  <c r="W23" i="8" s="1"/>
  <c r="G23" i="8"/>
  <c r="U22" i="8"/>
  <c r="W22" i="8" s="1"/>
  <c r="G22" i="8"/>
  <c r="U21" i="8"/>
  <c r="W21" i="8" s="1"/>
  <c r="G21" i="8"/>
  <c r="U20" i="8"/>
  <c r="W20" i="8" s="1"/>
  <c r="G20" i="8"/>
  <c r="U19" i="8"/>
  <c r="W19" i="8" s="1"/>
  <c r="G19" i="8"/>
  <c r="U18" i="8"/>
  <c r="W18" i="8" s="1"/>
  <c r="G18" i="8"/>
  <c r="U17" i="8"/>
  <c r="W17" i="8" s="1"/>
  <c r="U16" i="8"/>
  <c r="W16" i="8" s="1"/>
  <c r="U15" i="8"/>
  <c r="W15" i="8" s="1"/>
  <c r="G14" i="8"/>
  <c r="G13" i="8"/>
  <c r="G12" i="8"/>
  <c r="U12" i="8" s="1"/>
  <c r="W12" i="8" s="1"/>
  <c r="X12" i="8" s="1"/>
  <c r="U11" i="8"/>
  <c r="G11" i="8"/>
  <c r="U10" i="8"/>
  <c r="G10" i="8"/>
  <c r="V30" i="8" s="1"/>
  <c r="G9" i="8"/>
  <c r="K31" i="6"/>
  <c r="L31" i="6"/>
  <c r="M31" i="6"/>
  <c r="N31" i="6"/>
  <c r="O31" i="6"/>
  <c r="P31" i="6"/>
  <c r="Q31" i="6"/>
  <c r="S31" i="6"/>
  <c r="T31" i="6"/>
  <c r="X19" i="8" l="1"/>
  <c r="X23" i="8"/>
  <c r="X21" i="8"/>
  <c r="W11" i="8"/>
  <c r="X11" i="8" s="1"/>
  <c r="X27" i="8"/>
  <c r="X22" i="8"/>
  <c r="X26" i="8"/>
  <c r="X20" i="8"/>
  <c r="X24" i="8"/>
  <c r="X18" i="8"/>
  <c r="X28" i="8"/>
  <c r="I30" i="8"/>
  <c r="D8" i="9" s="1"/>
  <c r="L16" i="13" s="1"/>
  <c r="U13" i="8"/>
  <c r="W13" i="8" s="1"/>
  <c r="X13" i="8" s="1"/>
  <c r="W10" i="8"/>
  <c r="X10" i="8" s="1"/>
  <c r="J30" i="8"/>
  <c r="E8" i="9" s="1"/>
  <c r="L17" i="13" s="1"/>
  <c r="U14" i="8"/>
  <c r="W14" i="8" s="1"/>
  <c r="X14" i="8" s="1"/>
  <c r="X25" i="8"/>
  <c r="X29" i="8"/>
  <c r="Y16" i="13" l="1"/>
  <c r="Q31" i="8"/>
  <c r="N31" i="8"/>
  <c r="G15" i="8"/>
  <c r="R30" i="8"/>
  <c r="M8" i="9" s="1"/>
  <c r="U9" i="8"/>
  <c r="N8" i="7"/>
  <c r="O8" i="7"/>
  <c r="G10" i="6"/>
  <c r="V10" i="6" s="1"/>
  <c r="G11" i="6"/>
  <c r="G13" i="6"/>
  <c r="R13" i="6" s="1"/>
  <c r="G14" i="6"/>
  <c r="I14" i="6" s="1"/>
  <c r="G15" i="6"/>
  <c r="J15" i="6" s="1"/>
  <c r="J31" i="6" s="1"/>
  <c r="G19" i="6"/>
  <c r="G20" i="6"/>
  <c r="G21" i="6"/>
  <c r="G22" i="6"/>
  <c r="G23" i="6"/>
  <c r="G24" i="6"/>
  <c r="G25" i="6"/>
  <c r="G26" i="6"/>
  <c r="G27" i="6"/>
  <c r="G28" i="6"/>
  <c r="G29" i="6"/>
  <c r="G30" i="6"/>
  <c r="V31" i="6" l="1"/>
  <c r="P8" i="9"/>
  <c r="L25" i="13"/>
  <c r="I31" i="6"/>
  <c r="N32" i="6" s="1"/>
  <c r="F16" i="6"/>
  <c r="W9" i="8"/>
  <c r="U30" i="8"/>
  <c r="X15" i="8"/>
  <c r="L8" i="7"/>
  <c r="K8" i="7"/>
  <c r="J8" i="7"/>
  <c r="I8" i="7"/>
  <c r="H8" i="7"/>
  <c r="G8" i="7"/>
  <c r="F8" i="7"/>
  <c r="E8" i="7"/>
  <c r="P12" i="7"/>
  <c r="P13" i="7" s="1"/>
  <c r="P16" i="9" l="1"/>
  <c r="R8" i="9"/>
  <c r="L39" i="13"/>
  <c r="AA9" i="13" s="1"/>
  <c r="M13" i="13" s="1"/>
  <c r="T13" i="13" s="1"/>
  <c r="D8" i="7"/>
  <c r="Q32" i="6"/>
  <c r="R12" i="7"/>
  <c r="R13" i="7" s="1"/>
  <c r="R16" i="9"/>
  <c r="AA13" i="13" s="1"/>
  <c r="G16" i="6"/>
  <c r="F17" i="6" s="1"/>
  <c r="G16" i="8"/>
  <c r="W30" i="8"/>
  <c r="X9" i="8"/>
  <c r="U10" i="6"/>
  <c r="W10" i="6" s="1"/>
  <c r="X10" i="6" s="1"/>
  <c r="U11" i="6"/>
  <c r="W11" i="6" s="1"/>
  <c r="X11" i="6" s="1"/>
  <c r="U13" i="6"/>
  <c r="W13" i="6" s="1"/>
  <c r="X13" i="6" s="1"/>
  <c r="U14" i="6"/>
  <c r="W14" i="6" s="1"/>
  <c r="X14" i="6" s="1"/>
  <c r="U15" i="6"/>
  <c r="W15" i="6" s="1"/>
  <c r="X15" i="6" s="1"/>
  <c r="U16" i="6"/>
  <c r="W16" i="6" s="1"/>
  <c r="X16" i="6" s="1"/>
  <c r="U17" i="6"/>
  <c r="W17" i="6" s="1"/>
  <c r="U18" i="6"/>
  <c r="W18" i="6" s="1"/>
  <c r="U19" i="6"/>
  <c r="W19" i="6" s="1"/>
  <c r="X19" i="6" s="1"/>
  <c r="U20" i="6"/>
  <c r="W20" i="6" s="1"/>
  <c r="X20" i="6" s="1"/>
  <c r="U21" i="6"/>
  <c r="W21" i="6" s="1"/>
  <c r="X21" i="6" s="1"/>
  <c r="U22" i="6"/>
  <c r="W22" i="6" s="1"/>
  <c r="X22" i="6" s="1"/>
  <c r="U23" i="6"/>
  <c r="W23" i="6" s="1"/>
  <c r="X23" i="6" s="1"/>
  <c r="U24" i="6"/>
  <c r="W24" i="6" s="1"/>
  <c r="X24" i="6" s="1"/>
  <c r="U25" i="6"/>
  <c r="W25" i="6" s="1"/>
  <c r="X25" i="6" s="1"/>
  <c r="U26" i="6"/>
  <c r="W26" i="6" s="1"/>
  <c r="X26" i="6" s="1"/>
  <c r="U27" i="6"/>
  <c r="W27" i="6" s="1"/>
  <c r="X27" i="6" s="1"/>
  <c r="U28" i="6"/>
  <c r="W28" i="6" s="1"/>
  <c r="X28" i="6" s="1"/>
  <c r="U29" i="6"/>
  <c r="W29" i="6" s="1"/>
  <c r="X29" i="6" s="1"/>
  <c r="U30" i="6"/>
  <c r="W30" i="6" s="1"/>
  <c r="X30" i="6" s="1"/>
  <c r="G17" i="6" l="1"/>
  <c r="F18" i="6" s="1"/>
  <c r="G18" i="6" s="1"/>
  <c r="X18" i="6" s="1"/>
  <c r="X17" i="6"/>
  <c r="X16" i="8"/>
  <c r="G17" i="8"/>
  <c r="X17" i="8" s="1"/>
  <c r="G9" i="6"/>
  <c r="G30" i="8" l="1"/>
  <c r="X30" i="8" s="1"/>
  <c r="R9" i="6"/>
  <c r="R31" i="6" s="1"/>
  <c r="G31" i="6"/>
  <c r="M8" i="7" l="1"/>
  <c r="P8" i="7" s="1"/>
  <c r="U9" i="6"/>
  <c r="U31" i="6" s="1"/>
  <c r="P16" i="7" l="1"/>
  <c r="R8" i="7"/>
  <c r="R16" i="7" s="1"/>
  <c r="W9" i="6"/>
  <c r="W31" i="6" s="1"/>
  <c r="X31" i="6" l="1"/>
  <c r="X9" i="6"/>
</calcChain>
</file>

<file path=xl/sharedStrings.xml><?xml version="1.0" encoding="utf-8"?>
<sst xmlns="http://schemas.openxmlformats.org/spreadsheetml/2006/main" count="217" uniqueCount="132">
  <si>
    <t>工事費</t>
    <rPh sb="0" eb="2">
      <t>コウジ</t>
    </rPh>
    <rPh sb="2" eb="3">
      <t>ヒ</t>
    </rPh>
    <phoneticPr fontId="1"/>
  </si>
  <si>
    <t>設備費</t>
    <rPh sb="0" eb="2">
      <t>セツビ</t>
    </rPh>
    <rPh sb="2" eb="3">
      <t>ヒ</t>
    </rPh>
    <phoneticPr fontId="1"/>
  </si>
  <si>
    <t>業務費</t>
    <rPh sb="0" eb="2">
      <t>ギョウム</t>
    </rPh>
    <rPh sb="2" eb="3">
      <t>ヒ</t>
    </rPh>
    <phoneticPr fontId="2"/>
  </si>
  <si>
    <t>事務費</t>
    <rPh sb="0" eb="3">
      <t>ジムヒ</t>
    </rPh>
    <phoneticPr fontId="1"/>
  </si>
  <si>
    <t>本工事費</t>
    <rPh sb="0" eb="1">
      <t>ホン</t>
    </rPh>
    <rPh sb="1" eb="4">
      <t>コウジヒ</t>
    </rPh>
    <phoneticPr fontId="1"/>
  </si>
  <si>
    <t>設備費</t>
    <rPh sb="0" eb="3">
      <t>セツビヒ</t>
    </rPh>
    <phoneticPr fontId="2"/>
  </si>
  <si>
    <t>事務費</t>
    <rPh sb="0" eb="3">
      <t>ジムヒ</t>
    </rPh>
    <phoneticPr fontId="2"/>
  </si>
  <si>
    <t>（直接工事費）</t>
    <rPh sb="1" eb="3">
      <t>チョクセツ</t>
    </rPh>
    <rPh sb="3" eb="6">
      <t>コウジヒ</t>
    </rPh>
    <phoneticPr fontId="2"/>
  </si>
  <si>
    <t>（間接工事費）</t>
    <rPh sb="1" eb="3">
      <t>カンセツ</t>
    </rPh>
    <rPh sb="3" eb="6">
      <t>コウジヒ</t>
    </rPh>
    <phoneticPr fontId="2"/>
  </si>
  <si>
    <t>材料費</t>
    <rPh sb="0" eb="3">
      <t>ザイリョウヒ</t>
    </rPh>
    <phoneticPr fontId="1"/>
  </si>
  <si>
    <t>労務費</t>
    <rPh sb="0" eb="3">
      <t>ロウムヒ</t>
    </rPh>
    <phoneticPr fontId="1"/>
  </si>
  <si>
    <t>項目</t>
    <rPh sb="0" eb="2">
      <t>コウモク</t>
    </rPh>
    <phoneticPr fontId="2"/>
  </si>
  <si>
    <t>計</t>
    <rPh sb="0" eb="1">
      <t>ケイ</t>
    </rPh>
    <phoneticPr fontId="2"/>
  </si>
  <si>
    <t>No</t>
    <phoneticPr fontId="2"/>
  </si>
  <si>
    <t>共通
仮設費</t>
    <rPh sb="0" eb="2">
      <t>キョウツウ</t>
    </rPh>
    <rPh sb="3" eb="5">
      <t>カセツ</t>
    </rPh>
    <rPh sb="5" eb="6">
      <t>ヒ</t>
    </rPh>
    <phoneticPr fontId="1"/>
  </si>
  <si>
    <t>現場
管理費</t>
    <phoneticPr fontId="2"/>
  </si>
  <si>
    <t>一般
管理費</t>
    <rPh sb="0" eb="2">
      <t>イッパン</t>
    </rPh>
    <rPh sb="3" eb="6">
      <t>カンリヒ</t>
    </rPh>
    <phoneticPr fontId="1"/>
  </si>
  <si>
    <t>直接
経費</t>
    <rPh sb="0" eb="2">
      <t>チョクセツ</t>
    </rPh>
    <rPh sb="3" eb="5">
      <t>ケイヒ</t>
    </rPh>
    <phoneticPr fontId="1"/>
  </si>
  <si>
    <t>付帯
工事費</t>
    <rPh sb="0" eb="2">
      <t>フタイ</t>
    </rPh>
    <rPh sb="3" eb="5">
      <t>コウジ</t>
    </rPh>
    <rPh sb="5" eb="6">
      <t>ヒ</t>
    </rPh>
    <phoneticPr fontId="1"/>
  </si>
  <si>
    <t>機械
器具費</t>
    <rPh sb="0" eb="2">
      <t>キカイ</t>
    </rPh>
    <rPh sb="3" eb="5">
      <t>キグ</t>
    </rPh>
    <rPh sb="5" eb="6">
      <t>ヒ</t>
    </rPh>
    <phoneticPr fontId="1"/>
  </si>
  <si>
    <t>測量及び
試験費</t>
    <phoneticPr fontId="2"/>
  </si>
  <si>
    <t>補助対象
合計(D)</t>
    <rPh sb="0" eb="2">
      <t>ホジョ</t>
    </rPh>
    <rPh sb="2" eb="4">
      <t>タイショウ</t>
    </rPh>
    <rPh sb="5" eb="7">
      <t>ゴウケイ</t>
    </rPh>
    <phoneticPr fontId="1"/>
  </si>
  <si>
    <t>補助対象経費</t>
    <rPh sb="0" eb="4">
      <t>ホジョタイショウ</t>
    </rPh>
    <rPh sb="4" eb="6">
      <t>ケイヒ</t>
    </rPh>
    <phoneticPr fontId="2"/>
  </si>
  <si>
    <t>合計
(F)=
(D) + (E)</t>
    <rPh sb="0" eb="2">
      <t>ゴウケイ</t>
    </rPh>
    <phoneticPr fontId="2"/>
  </si>
  <si>
    <t>補助対象外経費(E)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</si>
  <si>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(C)=(F)
であるか</t>
    <phoneticPr fontId="2"/>
  </si>
  <si>
    <t>補助金所要額算出表（令和３年度）</t>
    <rPh sb="0" eb="3">
      <t>ホジョキン</t>
    </rPh>
    <rPh sb="3" eb="5">
      <t>ショヨウ</t>
    </rPh>
    <rPh sb="5" eb="6">
      <t>ガク</t>
    </rPh>
    <rPh sb="6" eb="8">
      <t>サンシュツ</t>
    </rPh>
    <rPh sb="8" eb="9">
      <t>ヒョウ</t>
    </rPh>
    <rPh sb="10" eb="12">
      <t>レイワ</t>
    </rPh>
    <rPh sb="13" eb="15">
      <t>ネンド</t>
    </rPh>
    <phoneticPr fontId="2"/>
  </si>
  <si>
    <t>識別番号及び事業者名</t>
    <rPh sb="4" eb="5">
      <t>オヨ</t>
    </rPh>
    <phoneticPr fontId="9"/>
  </si>
  <si>
    <t>経費
区分</t>
    <rPh sb="0" eb="2">
      <t>ケイヒ</t>
    </rPh>
    <rPh sb="3" eb="5">
      <t>クブン</t>
    </rPh>
    <phoneticPr fontId="2"/>
  </si>
  <si>
    <t>工事費</t>
    <rPh sb="0" eb="3">
      <t>コウジヒ</t>
    </rPh>
    <phoneticPr fontId="2"/>
  </si>
  <si>
    <t>業務費</t>
    <rPh sb="0" eb="3">
      <t>ギョウムヒ</t>
    </rPh>
    <phoneticPr fontId="2"/>
  </si>
  <si>
    <t>補助対象経費合計</t>
    <rPh sb="0" eb="6">
      <t>ホジョタイショウケイヒ</t>
    </rPh>
    <rPh sb="6" eb="8">
      <t>ゴウケイ</t>
    </rPh>
    <phoneticPr fontId="2"/>
  </si>
  <si>
    <t>補助金所要額</t>
    <rPh sb="0" eb="6">
      <t>ホジョキンショヨウガク</t>
    </rPh>
    <phoneticPr fontId="2"/>
  </si>
  <si>
    <t>本工事費</t>
    <rPh sb="0" eb="4">
      <t>ホンコウジヒ</t>
    </rPh>
    <phoneticPr fontId="2"/>
  </si>
  <si>
    <t>付帯工事費</t>
    <rPh sb="0" eb="5">
      <t>フタイコウジヒ</t>
    </rPh>
    <phoneticPr fontId="2"/>
  </si>
  <si>
    <t>機械器具費</t>
    <rPh sb="0" eb="5">
      <t>キカイキグヒ</t>
    </rPh>
    <phoneticPr fontId="2"/>
  </si>
  <si>
    <t>測量
及び
試験費</t>
    <rPh sb="0" eb="2">
      <t>ソクリョウ</t>
    </rPh>
    <rPh sb="3" eb="4">
      <t>オヨ</t>
    </rPh>
    <rPh sb="6" eb="9">
      <t>シケンヒ</t>
    </rPh>
    <phoneticPr fontId="2"/>
  </si>
  <si>
    <t>（直接工事費）</t>
    <rPh sb="1" eb="6">
      <t>チョクセツコウジヒ</t>
    </rPh>
    <phoneticPr fontId="2"/>
  </si>
  <si>
    <t>（間接工事費）</t>
    <rPh sb="1" eb="6">
      <t>カンセツコウジヒ</t>
    </rPh>
    <phoneticPr fontId="2"/>
  </si>
  <si>
    <t>材料費</t>
    <rPh sb="0" eb="3">
      <t>ザイリョウヒ</t>
    </rPh>
    <phoneticPr fontId="2"/>
  </si>
  <si>
    <t>労務費</t>
    <rPh sb="0" eb="3">
      <t>ロウムヒ</t>
    </rPh>
    <phoneticPr fontId="2"/>
  </si>
  <si>
    <t>直接経費</t>
    <rPh sb="0" eb="4">
      <t>チョクセツケイヒ</t>
    </rPh>
    <phoneticPr fontId="2"/>
  </si>
  <si>
    <t>共通仮設費</t>
    <rPh sb="0" eb="5">
      <t>キョウツウカセツヒ</t>
    </rPh>
    <phoneticPr fontId="2"/>
  </si>
  <si>
    <t>現場管理費</t>
    <rPh sb="0" eb="5">
      <t>ゲンバカンリヒ</t>
    </rPh>
    <phoneticPr fontId="2"/>
  </si>
  <si>
    <t>一般管理費</t>
    <rPh sb="0" eb="5">
      <t>イッパンカンリヒ</t>
    </rPh>
    <phoneticPr fontId="2"/>
  </si>
  <si>
    <t>①</t>
    <phoneticPr fontId="2"/>
  </si>
  <si>
    <t>見積書
合計</t>
    <rPh sb="0" eb="3">
      <t>ミツモリショ</t>
    </rPh>
    <rPh sb="4" eb="6">
      <t>ゴウケイ</t>
    </rPh>
    <phoneticPr fontId="2"/>
  </si>
  <si>
    <t>車載型蓄電池</t>
    <rPh sb="0" eb="6">
      <t>シャサイガタチクデンチ</t>
    </rPh>
    <phoneticPr fontId="2"/>
  </si>
  <si>
    <t>Ａ</t>
    <phoneticPr fontId="2"/>
  </si>
  <si>
    <t>Ｂ</t>
    <phoneticPr fontId="2"/>
  </si>
  <si>
    <t>Ｃ</t>
    <phoneticPr fontId="2"/>
  </si>
  <si>
    <t>名称・型式</t>
    <rPh sb="0" eb="2">
      <t>メイショウ</t>
    </rPh>
    <rPh sb="3" eb="5">
      <t>カタシキ</t>
    </rPh>
    <phoneticPr fontId="2"/>
  </si>
  <si>
    <t>蓄電容量
（ｋＷｈ）</t>
    <rPh sb="0" eb="2">
      <t>チクデン</t>
    </rPh>
    <rPh sb="2" eb="4">
      <t>ヨウリョウ</t>
    </rPh>
    <phoneticPr fontId="2"/>
  </si>
  <si>
    <t>車両購入費</t>
    <rPh sb="0" eb="5">
      <t>シャリョウコウニュウヒ</t>
    </rPh>
    <phoneticPr fontId="2"/>
  </si>
  <si>
    <t>補助対象経費
（車両購入費）</t>
    <rPh sb="0" eb="6">
      <t>ホジョタイショウケイヒ</t>
    </rPh>
    <rPh sb="8" eb="13">
      <t>シャリョウコウニュウヒ</t>
    </rPh>
    <phoneticPr fontId="2"/>
  </si>
  <si>
    <t>補助金所要額
（Ｃの額）</t>
    <rPh sb="0" eb="6">
      <t>ホジョキンショヨウガク</t>
    </rPh>
    <rPh sb="10" eb="11">
      <t>ガク</t>
    </rPh>
    <phoneticPr fontId="2"/>
  </si>
  <si>
    <t>②</t>
    <phoneticPr fontId="2"/>
  </si>
  <si>
    <t>合計</t>
    <rPh sb="0" eb="2">
      <t>ゴウケイ</t>
    </rPh>
    <phoneticPr fontId="2"/>
  </si>
  <si>
    <t>千円未満切捨</t>
    <rPh sb="0" eb="2">
      <t>センエン</t>
    </rPh>
    <rPh sb="2" eb="4">
      <t>ミマン</t>
    </rPh>
    <rPh sb="4" eb="5">
      <t>キ</t>
    </rPh>
    <rPh sb="5" eb="6">
      <t>ス</t>
    </rPh>
    <phoneticPr fontId="2"/>
  </si>
  <si>
    <t>見積①</t>
    <rPh sb="0" eb="2">
      <t>ミツモリ</t>
    </rPh>
    <phoneticPr fontId="2"/>
  </si>
  <si>
    <t>LED照明器具</t>
    <rPh sb="3" eb="7">
      <t>ショウメイキグ</t>
    </rPh>
    <phoneticPr fontId="2"/>
  </si>
  <si>
    <t>見積②</t>
    <rPh sb="0" eb="2">
      <t>ミツモリ</t>
    </rPh>
    <phoneticPr fontId="2"/>
  </si>
  <si>
    <t>制御盤</t>
    <rPh sb="0" eb="3">
      <t>セイギョバン</t>
    </rPh>
    <phoneticPr fontId="2"/>
  </si>
  <si>
    <t>見積③</t>
    <rPh sb="0" eb="2">
      <t>ミツモリ</t>
    </rPh>
    <phoneticPr fontId="2"/>
  </si>
  <si>
    <t>電材</t>
    <rPh sb="0" eb="2">
      <t>デンザイ</t>
    </rPh>
    <phoneticPr fontId="2"/>
  </si>
  <si>
    <t>見積③</t>
    <rPh sb="0" eb="3">
      <t>ミツモリ3</t>
    </rPh>
    <phoneticPr fontId="2"/>
  </si>
  <si>
    <t>○○Aモデル</t>
    <phoneticPr fontId="2"/>
  </si>
  <si>
    <t>本工事費計</t>
    <rPh sb="0" eb="4">
      <t>ホンコウジヒ</t>
    </rPh>
    <rPh sb="4" eb="5">
      <t>ケイ</t>
    </rPh>
    <phoneticPr fontId="2"/>
  </si>
  <si>
    <t>工事費計</t>
    <rPh sb="0" eb="3">
      <t>コウジヒ</t>
    </rPh>
    <rPh sb="3" eb="4">
      <t>ケイ</t>
    </rPh>
    <phoneticPr fontId="2"/>
  </si>
  <si>
    <t>設置工事</t>
    <rPh sb="0" eb="2">
      <t>セッチ</t>
    </rPh>
    <rPh sb="2" eb="4">
      <t>コウジ</t>
    </rPh>
    <phoneticPr fontId="2"/>
  </si>
  <si>
    <t>規格</t>
    <rPh sb="0" eb="2">
      <t>キカク</t>
    </rPh>
    <phoneticPr fontId="2"/>
  </si>
  <si>
    <t>数量
(A)</t>
    <phoneticPr fontId="2"/>
  </si>
  <si>
    <t>単価
(B)</t>
    <phoneticPr fontId="2"/>
  </si>
  <si>
    <t>金額[円]
(C)=
(A) * (B)</t>
    <phoneticPr fontId="2"/>
  </si>
  <si>
    <t>※根拠資料(見積書等)No</t>
    <phoneticPr fontId="2"/>
  </si>
  <si>
    <t>内容</t>
    <rPh sb="0" eb="2">
      <t>ナイヨウ</t>
    </rPh>
    <phoneticPr fontId="2"/>
  </si>
  <si>
    <t>普通作業員
(令和3年3月から適用する公共工事設計労務単価について○○県)</t>
    <rPh sb="0" eb="2">
      <t>フツウ</t>
    </rPh>
    <rPh sb="2" eb="5">
      <t>サギョウイン</t>
    </rPh>
    <rPh sb="7" eb="9">
      <t>レイワ</t>
    </rPh>
    <rPh sb="10" eb="11">
      <t>ネン</t>
    </rPh>
    <rPh sb="12" eb="13">
      <t>ガツ</t>
    </rPh>
    <rPh sb="15" eb="17">
      <t>テキヨウ</t>
    </rPh>
    <rPh sb="19" eb="23">
      <t>コウキョウコウジ</t>
    </rPh>
    <rPh sb="23" eb="25">
      <t>セッケイ</t>
    </rPh>
    <rPh sb="25" eb="27">
      <t>ロウム</t>
    </rPh>
    <rPh sb="27" eb="29">
      <t>タンカ</t>
    </rPh>
    <rPh sb="35" eb="36">
      <t>ケン</t>
    </rPh>
    <phoneticPr fontId="2"/>
  </si>
  <si>
    <t>共通仮設費</t>
    <rPh sb="0" eb="2">
      <t>キョウツウ</t>
    </rPh>
    <rPh sb="2" eb="5">
      <t>カセツヒ</t>
    </rPh>
    <phoneticPr fontId="2"/>
  </si>
  <si>
    <t>直接工事費×4%</t>
    <rPh sb="0" eb="2">
      <t>チョクセツ</t>
    </rPh>
    <rPh sb="2" eb="5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</si>
  <si>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</si>
  <si>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純工事費×25%</t>
    <rPh sb="0" eb="4">
      <t>ジュンコウジヒ</t>
    </rPh>
    <phoneticPr fontId="2"/>
  </si>
  <si>
    <t>工事原価×17%</t>
    <rPh sb="0" eb="2">
      <t>コウジ</t>
    </rPh>
    <rPh sb="2" eb="4">
      <t>ゲンカ</t>
    </rPh>
    <phoneticPr fontId="2"/>
  </si>
  <si>
    <t>経費区分集計表</t>
    <phoneticPr fontId="2"/>
  </si>
  <si>
    <t>所要経費</t>
    <rPh sb="0" eb="2">
      <t>ショヨウ</t>
    </rPh>
    <rPh sb="2" eb="4">
      <t>ケイヒ</t>
    </rPh>
    <phoneticPr fontId="13"/>
  </si>
  <si>
    <r>
      <rPr>
        <b/>
        <sz val="10.5"/>
        <color indexed="8"/>
        <rFont val="ＭＳ 明朝"/>
        <family val="1"/>
        <charset val="128"/>
      </rPr>
      <t>(1)</t>
    </r>
    <r>
      <rPr>
        <sz val="10.5"/>
        <color indexed="8"/>
        <rFont val="ＭＳ 明朝"/>
        <family val="1"/>
        <charset val="128"/>
      </rPr>
      <t>総事業費</t>
    </r>
    <rPh sb="3" eb="7">
      <t>ソウジギョウヒ</t>
    </rPh>
    <phoneticPr fontId="13"/>
  </si>
  <si>
    <r>
      <rPr>
        <b/>
        <sz val="10.5"/>
        <color indexed="8"/>
        <rFont val="ＭＳ 明朝"/>
        <family val="1"/>
        <charset val="128"/>
      </rPr>
      <t>(2)</t>
    </r>
    <r>
      <rPr>
        <sz val="10.5"/>
        <color indexed="8"/>
        <rFont val="ＭＳ 明朝"/>
        <family val="1"/>
        <charset val="128"/>
      </rPr>
      <t>寄付金その他
　 の収入</t>
    </r>
    <rPh sb="3" eb="6">
      <t>キフキン</t>
    </rPh>
    <rPh sb="8" eb="9">
      <t>タ</t>
    </rPh>
    <phoneticPr fontId="13"/>
  </si>
  <si>
    <r>
      <rPr>
        <b/>
        <sz val="10.5"/>
        <color indexed="8"/>
        <rFont val="ＭＳ 明朝"/>
        <family val="1"/>
        <charset val="128"/>
      </rPr>
      <t>(3)</t>
    </r>
    <r>
      <rPr>
        <sz val="10.5"/>
        <color indexed="8"/>
        <rFont val="ＭＳ 明朝"/>
        <family val="1"/>
        <charset val="128"/>
      </rPr>
      <t>差引額
(1)－(2)</t>
    </r>
    <rPh sb="3" eb="5">
      <t>サシヒキ</t>
    </rPh>
    <rPh sb="5" eb="6">
      <t>ガク</t>
    </rPh>
    <phoneticPr fontId="13"/>
  </si>
  <si>
    <r>
      <t>(</t>
    </r>
    <r>
      <rPr>
        <b/>
        <sz val="10.5"/>
        <color indexed="8"/>
        <rFont val="ＭＳ 明朝"/>
        <family val="1"/>
        <charset val="128"/>
      </rPr>
      <t>4)</t>
    </r>
    <r>
      <rPr>
        <sz val="10.5"/>
        <color indexed="8"/>
        <rFont val="ＭＳ 明朝"/>
        <family val="1"/>
        <charset val="128"/>
      </rPr>
      <t>補助対象経費
　　支出予定額</t>
    </r>
    <rPh sb="3" eb="5">
      <t>ホジョ</t>
    </rPh>
    <rPh sb="5" eb="7">
      <t>タイショウ</t>
    </rPh>
    <rPh sb="7" eb="9">
      <t>ケイヒ</t>
    </rPh>
    <rPh sb="12" eb="14">
      <t>シシュツ</t>
    </rPh>
    <rPh sb="14" eb="16">
      <t>ヨテイ</t>
    </rPh>
    <rPh sb="16" eb="17">
      <t>ガク</t>
    </rPh>
    <phoneticPr fontId="13"/>
  </si>
  <si>
    <r>
      <t>(5)</t>
    </r>
    <r>
      <rPr>
        <sz val="10.5"/>
        <color indexed="8"/>
        <rFont val="ＭＳ 明朝"/>
        <family val="1"/>
        <charset val="128"/>
      </rPr>
      <t>基準額</t>
    </r>
    <rPh sb="3" eb="5">
      <t>キジュン</t>
    </rPh>
    <rPh sb="5" eb="6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</si>
  <si>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(6)</t>
    </r>
    <r>
      <rPr>
        <sz val="10.5"/>
        <color indexed="8"/>
        <rFont val="ＭＳ 明朝"/>
        <family val="1"/>
        <charset val="128"/>
      </rPr>
      <t>選定額
(4)と(5)を比較して少ない方の額</t>
    </r>
    <rPh sb="3" eb="5">
      <t>センテイ</t>
    </rPh>
    <rPh sb="5" eb="6">
      <t>ガク</t>
    </rPh>
    <rPh sb="15" eb="17">
      <t>ヒカク</t>
    </rPh>
    <rPh sb="19" eb="20">
      <t>スク</t>
    </rPh>
    <rPh sb="22" eb="23">
      <t>ホウ</t>
    </rPh>
    <rPh sb="24" eb="25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</si>
  <si>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(7)</t>
    </r>
    <r>
      <rPr>
        <sz val="10.5"/>
        <color indexed="8"/>
        <rFont val="ＭＳ 明朝"/>
        <family val="1"/>
        <charset val="128"/>
      </rPr>
      <t>補助基本額
(3)と(6)を比較して少ない方の額</t>
    </r>
    <rPh sb="3" eb="5">
      <t>ホジョ</t>
    </rPh>
    <rPh sb="5" eb="7">
      <t>キホン</t>
    </rPh>
    <rPh sb="7" eb="8">
      <t>ガク</t>
    </rPh>
    <rPh sb="17" eb="19">
      <t>ヒカク</t>
    </rPh>
    <rPh sb="21" eb="22">
      <t>スク</t>
    </rPh>
    <rPh sb="24" eb="25">
      <t>ホウ</t>
    </rPh>
    <rPh sb="26" eb="27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</si>
  <si>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(8)</t>
    </r>
    <r>
      <rPr>
        <sz val="10.5"/>
        <color indexed="8"/>
        <rFont val="ＭＳ 明朝"/>
        <family val="1"/>
        <charset val="128"/>
      </rPr>
      <t xml:space="preserve">補助金所要額
</t>
    </r>
    <rPh sb="3" eb="6">
      <t>ホジョキン</t>
    </rPh>
    <rPh sb="6" eb="8">
      <t>ショヨウ</t>
    </rPh>
    <rPh sb="8" eb="9">
      <t>ガク</t>
    </rPh>
    <phoneticPr fontId="13"/>
  </si>
  <si>
    <t>-</t>
    <phoneticPr fontId="2"/>
  </si>
  <si>
    <t>補助対象経費支出予定額内訳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1" eb="13">
      <t>ウチワケ</t>
    </rPh>
    <phoneticPr fontId="13"/>
  </si>
  <si>
    <t>経費区分・費目</t>
    <rPh sb="0" eb="2">
      <t>ケイヒ</t>
    </rPh>
    <rPh sb="2" eb="4">
      <t>クブン</t>
    </rPh>
    <rPh sb="5" eb="7">
      <t>ヒモク</t>
    </rPh>
    <phoneticPr fontId="13"/>
  </si>
  <si>
    <t>金額</t>
    <rPh sb="0" eb="2">
      <t>キンガク</t>
    </rPh>
    <phoneticPr fontId="13"/>
  </si>
  <si>
    <t>積算内訳</t>
    <rPh sb="0" eb="2">
      <t>セキサン</t>
    </rPh>
    <rPh sb="2" eb="4">
      <t>ウチワケ</t>
    </rPh>
    <phoneticPr fontId="13"/>
  </si>
  <si>
    <t>工事費 本工事 材料費</t>
  </si>
  <si>
    <t>工事費計</t>
    <rPh sb="0" eb="4">
      <t>コウジヒケイ</t>
    </rPh>
    <phoneticPr fontId="2"/>
  </si>
  <si>
    <t>工事費 本工事 労務費</t>
  </si>
  <si>
    <t>工事費 本工事 直接経費</t>
  </si>
  <si>
    <t>工事費 本工事 共通仮設費</t>
  </si>
  <si>
    <t>工事費 本工事 現場管理費</t>
  </si>
  <si>
    <t>工事費 本工事 一般管理費</t>
  </si>
  <si>
    <t>工事費 付帯工事費</t>
  </si>
  <si>
    <t>工事費 機械器具費</t>
  </si>
  <si>
    <t>工事費 測量及試験費</t>
  </si>
  <si>
    <t>設備費 設備費</t>
  </si>
  <si>
    <t>業務費 業務費</t>
  </si>
  <si>
    <t>事務費 事務費</t>
  </si>
  <si>
    <t>合計</t>
    <rPh sb="0" eb="2">
      <t>ゴウケイ</t>
    </rPh>
    <phoneticPr fontId="13"/>
  </si>
  <si>
    <t>注1　本内訳に、見積書を添付する。</t>
    <rPh sb="0" eb="1">
      <t>チュウ</t>
    </rPh>
    <rPh sb="3" eb="4">
      <t>ホン</t>
    </rPh>
    <rPh sb="4" eb="6">
      <t>ウチワケ</t>
    </rPh>
    <rPh sb="8" eb="11">
      <t>ミツモリショ</t>
    </rPh>
    <rPh sb="12" eb="14">
      <t>テンプ</t>
    </rPh>
    <phoneticPr fontId="13"/>
  </si>
  <si>
    <t>注2　記入欄が足りない場合は、本様式を引き伸ばして使用する。</t>
    <rPh sb="0" eb="1">
      <t>チュウ</t>
    </rPh>
    <rPh sb="3" eb="5">
      <t>キニュウ</t>
    </rPh>
    <rPh sb="5" eb="6">
      <t>ラン</t>
    </rPh>
    <rPh sb="7" eb="8">
      <t>タ</t>
    </rPh>
    <rPh sb="11" eb="13">
      <t>バアイ</t>
    </rPh>
    <rPh sb="15" eb="16">
      <t>ホン</t>
    </rPh>
    <rPh sb="16" eb="18">
      <t>ヨウシキ</t>
    </rPh>
    <rPh sb="19" eb="20">
      <t>ヒ</t>
    </rPh>
    <rPh sb="21" eb="22">
      <t>ノ</t>
    </rPh>
    <rPh sb="25" eb="27">
      <t>シヨウ</t>
    </rPh>
    <phoneticPr fontId="13"/>
  </si>
  <si>
    <t>総合計　①＋②</t>
    <rPh sb="0" eb="3">
      <t>ソウゴウケイ</t>
    </rPh>
    <phoneticPr fontId="2"/>
  </si>
  <si>
    <t>補助率
（2／3）</t>
    <rPh sb="0" eb="3">
      <t>ホジョリツ</t>
    </rPh>
    <phoneticPr fontId="2"/>
  </si>
  <si>
    <t>2／3</t>
    <phoneticPr fontId="2"/>
  </si>
  <si>
    <t>蓄電容量（ｋＷｈ）
×(２／３)×４万円</t>
    <rPh sb="0" eb="4">
      <t>チクデンヨウリョウ</t>
    </rPh>
    <rPh sb="18" eb="20">
      <t>マンエン</t>
    </rPh>
    <phoneticPr fontId="2"/>
  </si>
  <si>
    <t>設備導入費（車両購入費を除く）</t>
    <phoneticPr fontId="2"/>
  </si>
  <si>
    <t>上限は、１００万円</t>
    <rPh sb="0" eb="2">
      <t>ジョウゲン</t>
    </rPh>
    <rPh sb="7" eb="9">
      <t>マンエン</t>
    </rPh>
    <phoneticPr fontId="2"/>
  </si>
  <si>
    <t>C</t>
    <phoneticPr fontId="2"/>
  </si>
  <si>
    <t>補助金所要額
（Cの額）</t>
    <rPh sb="0" eb="6">
      <t>ホジョキンショヨウガク</t>
    </rPh>
    <rPh sb="10" eb="11">
      <t>ガク</t>
    </rPh>
    <phoneticPr fontId="2"/>
  </si>
  <si>
    <t>上限は、１００万円</t>
    <phoneticPr fontId="2"/>
  </si>
  <si>
    <t>太陽光パネル</t>
    <phoneticPr fontId="2"/>
  </si>
  <si>
    <t>300W</t>
    <phoneticPr fontId="2"/>
  </si>
  <si>
    <t>パワーコンデショナー</t>
    <phoneticPr fontId="2"/>
  </si>
  <si>
    <t>EMS機器</t>
    <phoneticPr fontId="2"/>
  </si>
  <si>
    <t>最新のCEV補助金の銘柄名</t>
    <rPh sb="0" eb="2">
      <t>サイシン</t>
    </rPh>
    <rPh sb="6" eb="9">
      <t>ホジョキン</t>
    </rPh>
    <rPh sb="10" eb="12">
      <t>メイガラ</t>
    </rPh>
    <rPh sb="12" eb="13">
      <t>メイ</t>
    </rPh>
    <phoneticPr fontId="2"/>
  </si>
  <si>
    <t>最新のCEV補助金の銘柄名</t>
    <rPh sb="0" eb="2">
      <t>サイシン</t>
    </rPh>
    <rPh sb="6" eb="9">
      <t>ホジョキン</t>
    </rPh>
    <rPh sb="10" eb="13">
      <t>メイガラメイ</t>
    </rPh>
    <phoneticPr fontId="2"/>
  </si>
  <si>
    <t>離島における再エネ主力化に向けた運転制御設備導入構築事業</t>
    <phoneticPr fontId="2"/>
  </si>
  <si>
    <t>別紙２-１</t>
    <rPh sb="0" eb="2">
      <t>ベッシ</t>
    </rPh>
    <phoneticPr fontId="13"/>
  </si>
  <si>
    <t>離島再エネ主力化計画策定事業</t>
    <rPh sb="0" eb="2">
      <t>リトウ</t>
    </rPh>
    <rPh sb="2" eb="3">
      <t>サイ</t>
    </rPh>
    <rPh sb="5" eb="8">
      <t>シュリョクカ</t>
    </rPh>
    <rPh sb="8" eb="10">
      <t>ケイカク</t>
    </rPh>
    <rPh sb="10" eb="12">
      <t>サクテイ</t>
    </rPh>
    <rPh sb="12" eb="14">
      <t>ジギョウ</t>
    </rPh>
    <phoneticPr fontId="13"/>
  </si>
  <si>
    <t>補助金所要額算出表</t>
    <rPh sb="0" eb="3">
      <t>ホジョキン</t>
    </rPh>
    <rPh sb="3" eb="5">
      <t>ショヨウ</t>
    </rPh>
    <rPh sb="5" eb="6">
      <t>ガク</t>
    </rPh>
    <rPh sb="6" eb="8">
      <t>サンシュツ</t>
    </rPh>
    <rPh sb="8" eb="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</si>
</sst>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#&quot;円&quot;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rgb="FF0070C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 diagonalUp="1"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</cellStyleXfs>
  <cellXfs count="28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 applyAlignment="1">
      <alignment vertical="center"/>
    </xf>
    <xf numFmtId="38" fontId="3" fillId="0" borderId="0" xfId="1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>
      <alignment vertical="center"/>
    </xf>
    <xf numFmtId="0" fontId="3" fillId="0" borderId="31" xfId="0" applyFont="1" applyBorder="1">
      <alignment vertical="center"/>
    </xf>
    <xf numFmtId="38" fontId="3" fillId="0" borderId="8" xfId="0" applyNumberFormat="1" applyFont="1" applyBorder="1">
      <alignment vertical="center"/>
    </xf>
    <xf numFmtId="38" fontId="3" fillId="0" borderId="12" xfId="0" applyNumberFormat="1" applyFont="1" applyBorder="1">
      <alignment vertical="center"/>
    </xf>
    <xf numFmtId="38" fontId="3" fillId="0" borderId="33" xfId="0" applyNumberFormat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32" xfId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2">
      <alignment vertical="center"/>
    </xf>
    <xf numFmtId="0" fontId="1" fillId="0" borderId="35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43" xfId="2" applyBorder="1" applyAlignment="1">
      <alignment horizontal="center" vertical="center" wrapText="1"/>
    </xf>
    <xf numFmtId="38" fontId="0" fillId="2" borderId="44" xfId="5" applyFont="1" applyFill="1" applyBorder="1">
      <alignment vertical="center"/>
    </xf>
    <xf numFmtId="38" fontId="0" fillId="2" borderId="45" xfId="5" applyFont="1" applyFill="1" applyBorder="1">
      <alignment vertical="center"/>
    </xf>
    <xf numFmtId="38" fontId="0" fillId="3" borderId="43" xfId="5" applyFont="1" applyFill="1" applyBorder="1">
      <alignment vertical="center"/>
    </xf>
    <xf numFmtId="38" fontId="0" fillId="3" borderId="46" xfId="5" applyFont="1" applyFill="1" applyBorder="1">
      <alignment vertical="center"/>
    </xf>
    <xf numFmtId="0" fontId="1" fillId="0" borderId="37" xfId="2" applyBorder="1">
      <alignment vertical="center"/>
    </xf>
    <xf numFmtId="0" fontId="1" fillId="0" borderId="35" xfId="2" applyBorder="1" applyAlignment="1">
      <alignment horizontal="center" vertical="center" wrapText="1"/>
    </xf>
    <xf numFmtId="0" fontId="1" fillId="0" borderId="37" xfId="2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/>
    </xf>
    <xf numFmtId="0" fontId="1" fillId="0" borderId="43" xfId="2" applyBorder="1" applyAlignment="1">
      <alignment horizontal="center" vertical="center"/>
    </xf>
    <xf numFmtId="0" fontId="1" fillId="2" borderId="44" xfId="2" applyFill="1" applyBorder="1">
      <alignment vertical="center"/>
    </xf>
    <xf numFmtId="0" fontId="1" fillId="4" borderId="44" xfId="2" applyFill="1" applyBorder="1">
      <alignment vertical="center"/>
    </xf>
    <xf numFmtId="38" fontId="0" fillId="3" borderId="50" xfId="5" applyFont="1" applyFill="1" applyBorder="1">
      <alignment vertical="center"/>
    </xf>
    <xf numFmtId="0" fontId="1" fillId="4" borderId="51" xfId="2" applyFill="1" applyBorder="1">
      <alignment vertical="center"/>
    </xf>
    <xf numFmtId="38" fontId="0" fillId="3" borderId="52" xfId="5" applyFont="1" applyFill="1" applyBorder="1">
      <alignment vertical="center"/>
    </xf>
    <xf numFmtId="0" fontId="8" fillId="0" borderId="0" xfId="2" applyFont="1" applyAlignment="1">
      <alignment horizontal="center" vertical="center"/>
    </xf>
    <xf numFmtId="38" fontId="3" fillId="0" borderId="7" xfId="0" applyNumberFormat="1" applyFont="1" applyBorder="1">
      <alignment vertical="center"/>
    </xf>
    <xf numFmtId="38" fontId="3" fillId="0" borderId="1" xfId="0" applyNumberFormat="1" applyFont="1" applyBorder="1">
      <alignment vertical="center"/>
    </xf>
    <xf numFmtId="38" fontId="3" fillId="0" borderId="5" xfId="0" applyNumberFormat="1" applyFont="1" applyBorder="1">
      <alignment vertical="center"/>
    </xf>
    <xf numFmtId="38" fontId="3" fillId="0" borderId="21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1" fillId="0" borderId="37" xfId="2" applyBorder="1" applyAlignment="1">
      <alignment horizontal="center" vertical="center" wrapText="1"/>
    </xf>
    <xf numFmtId="0" fontId="1" fillId="0" borderId="35" xfId="2" applyBorder="1" applyAlignment="1">
      <alignment horizontal="center" vertical="center" wrapText="1"/>
    </xf>
    <xf numFmtId="0" fontId="1" fillId="0" borderId="1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2" borderId="44" xfId="2" applyFill="1" applyBorder="1">
      <alignment vertical="center"/>
    </xf>
    <xf numFmtId="0" fontId="11" fillId="5" borderId="0" xfId="6" applyFont="1" applyFill="1">
      <alignment vertical="center"/>
    </xf>
    <xf numFmtId="0" fontId="12" fillId="5" borderId="0" xfId="6" applyFont="1" applyFill="1">
      <alignment vertical="center"/>
    </xf>
    <xf numFmtId="0" fontId="11" fillId="5" borderId="0" xfId="6" applyFont="1" applyFill="1" applyAlignment="1">
      <alignment vertical="top"/>
    </xf>
    <xf numFmtId="0" fontId="11" fillId="0" borderId="0" xfId="6" quotePrefix="1" applyFont="1" applyProtection="1">
      <alignment vertical="center"/>
      <protection locked="0"/>
    </xf>
    <xf numFmtId="0" fontId="11" fillId="0" borderId="0" xfId="6" applyFont="1" applyAlignment="1" applyProtection="1">
      <alignment horizontal="left" vertical="center"/>
      <protection locked="0"/>
    </xf>
    <xf numFmtId="0" fontId="11" fillId="0" borderId="12" xfId="6" applyFont="1" applyBorder="1" applyAlignment="1" applyProtection="1">
      <alignment horizontal="left" vertical="center"/>
      <protection locked="0"/>
    </xf>
    <xf numFmtId="0" fontId="11" fillId="0" borderId="10" xfId="6" applyFont="1" applyBorder="1" applyProtection="1">
      <alignment vertical="center"/>
      <protection locked="0"/>
    </xf>
    <xf numFmtId="0" fontId="11" fillId="0" borderId="0" xfId="6" applyFont="1" applyProtection="1">
      <alignment vertical="center"/>
      <protection locked="0"/>
    </xf>
    <xf numFmtId="0" fontId="18" fillId="0" borderId="0" xfId="6" applyFont="1" applyAlignment="1" applyProtection="1">
      <alignment horizontal="left" vertical="center"/>
      <protection locked="0"/>
    </xf>
    <xf numFmtId="0" fontId="10" fillId="5" borderId="0" xfId="6" applyFont="1" applyFill="1" applyAlignment="1">
      <alignment horizontal="right" vertical="center"/>
    </xf>
    <xf numFmtId="0" fontId="14" fillId="0" borderId="10" xfId="6" applyFont="1" applyBorder="1" applyAlignment="1" applyProtection="1">
      <alignment horizontal="left" vertical="center"/>
      <protection locked="0"/>
    </xf>
    <xf numFmtId="38" fontId="1" fillId="3" borderId="44" xfId="2" applyNumberFormat="1" applyFill="1" applyBorder="1">
      <alignment vertical="center"/>
    </xf>
    <xf numFmtId="0" fontId="19" fillId="0" borderId="35" xfId="2" applyFont="1" applyFill="1" applyBorder="1" applyAlignment="1">
      <alignment vertical="center" wrapText="1"/>
    </xf>
    <xf numFmtId="0" fontId="19" fillId="0" borderId="44" xfId="2" applyFont="1" applyBorder="1" applyAlignment="1">
      <alignment horizontal="center" vertical="center"/>
    </xf>
    <xf numFmtId="0" fontId="19" fillId="0" borderId="38" xfId="2" applyFont="1" applyBorder="1" applyAlignment="1">
      <alignment horizontal="center" vertical="center" wrapText="1"/>
    </xf>
    <xf numFmtId="0" fontId="6" fillId="3" borderId="44" xfId="2" quotePrefix="1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10" fillId="5" borderId="0" xfId="6" applyFont="1" applyFill="1" applyAlignment="1">
      <alignment vertical="center"/>
    </xf>
    <xf numFmtId="0" fontId="0" fillId="0" borderId="0" xfId="2" applyFo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50" xfId="2" applyFont="1" applyBorder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0" fontId="6" fillId="0" borderId="53" xfId="2" applyFont="1" applyBorder="1" applyAlignment="1">
      <alignment horizontal="center" vertical="center"/>
    </xf>
    <xf numFmtId="0" fontId="1" fillId="2" borderId="44" xfId="2" applyFill="1" applyBorder="1">
      <alignment vertical="center"/>
    </xf>
    <xf numFmtId="38" fontId="0" fillId="2" borderId="44" xfId="5" applyFont="1" applyFill="1" applyBorder="1" applyAlignment="1">
      <alignment vertical="center"/>
    </xf>
    <xf numFmtId="38" fontId="0" fillId="3" borderId="44" xfId="5" applyFont="1" applyFill="1" applyBorder="1" applyAlignment="1">
      <alignment vertical="center"/>
    </xf>
    <xf numFmtId="38" fontId="0" fillId="4" borderId="44" xfId="5" applyFont="1" applyFill="1" applyBorder="1" applyAlignment="1">
      <alignment vertical="center"/>
    </xf>
    <xf numFmtId="0" fontId="1" fillId="0" borderId="48" xfId="2" applyBorder="1" applyAlignment="1">
      <alignment horizontal="center" vertical="center"/>
    </xf>
    <xf numFmtId="0" fontId="1" fillId="0" borderId="49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62" xfId="2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0" fillId="0" borderId="36" xfId="2" applyFont="1" applyBorder="1" applyAlignment="1">
      <alignment horizontal="center" vertical="center" wrapText="1"/>
    </xf>
    <xf numFmtId="0" fontId="1" fillId="0" borderId="47" xfId="2" applyBorder="1" applyAlignment="1">
      <alignment horizontal="center" vertical="center" wrapText="1"/>
    </xf>
    <xf numFmtId="0" fontId="6" fillId="0" borderId="3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/>
    </xf>
    <xf numFmtId="0" fontId="1" fillId="4" borderId="35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38" fontId="0" fillId="0" borderId="6" xfId="4" applyFont="1" applyBorder="1" applyAlignment="1">
      <alignment horizontal="left" vertical="center" indent="1" shrinkToFit="1"/>
    </xf>
    <xf numFmtId="38" fontId="0" fillId="0" borderId="2" xfId="4" applyFont="1" applyBorder="1" applyAlignment="1">
      <alignment horizontal="left" vertical="center" indent="1" shrinkToFit="1"/>
    </xf>
    <xf numFmtId="38" fontId="0" fillId="0" borderId="5" xfId="4" applyFont="1" applyBorder="1" applyAlignment="1">
      <alignment horizontal="left" vertical="center" indent="1" shrinkToFit="1"/>
    </xf>
    <xf numFmtId="0" fontId="1" fillId="0" borderId="34" xfId="2" applyBorder="1" applyAlignment="1">
      <alignment horizontal="center" vertical="center" wrapText="1"/>
    </xf>
    <xf numFmtId="0" fontId="1" fillId="0" borderId="39" xfId="2" applyBorder="1" applyAlignment="1">
      <alignment horizontal="center" vertical="center"/>
    </xf>
    <xf numFmtId="0" fontId="1" fillId="0" borderId="42" xfId="2" applyBorder="1" applyAlignment="1">
      <alignment horizontal="center" vertical="center"/>
    </xf>
    <xf numFmtId="0" fontId="1" fillId="0" borderId="37" xfId="2" applyBorder="1" applyAlignment="1">
      <alignment horizontal="center" vertical="center" wrapText="1"/>
    </xf>
    <xf numFmtId="0" fontId="1" fillId="0" borderId="40" xfId="2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" fillId="0" borderId="38" xfId="2" applyBorder="1" applyAlignment="1">
      <alignment horizontal="center" vertical="center"/>
    </xf>
    <xf numFmtId="0" fontId="1" fillId="0" borderId="41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0" fontId="11" fillId="0" borderId="10" xfId="6" applyFont="1" applyBorder="1" applyAlignment="1" applyProtection="1">
      <alignment horizontal="left" vertical="center"/>
      <protection locked="0"/>
    </xf>
    <xf numFmtId="0" fontId="11" fillId="0" borderId="0" xfId="6" applyFont="1" applyAlignment="1" applyProtection="1">
      <alignment horizontal="left" vertical="center"/>
      <protection locked="0"/>
    </xf>
    <xf numFmtId="0" fontId="11" fillId="0" borderId="12" xfId="6" applyFont="1" applyBorder="1" applyAlignment="1" applyProtection="1">
      <alignment horizontal="left" vertical="center"/>
      <protection locked="0"/>
    </xf>
    <xf numFmtId="38" fontId="11" fillId="0" borderId="10" xfId="7" applyFont="1" applyFill="1" applyBorder="1" applyAlignment="1" applyProtection="1">
      <alignment vertical="center"/>
      <protection locked="0"/>
    </xf>
    <xf numFmtId="38" fontId="11" fillId="0" borderId="0" xfId="7" applyFont="1" applyFill="1" applyBorder="1" applyAlignment="1" applyProtection="1">
      <alignment vertical="center"/>
      <protection locked="0"/>
    </xf>
    <xf numFmtId="38" fontId="11" fillId="0" borderId="12" xfId="7" applyFont="1" applyFill="1" applyBorder="1" applyAlignment="1" applyProtection="1">
      <alignment vertical="center"/>
      <protection locked="0"/>
    </xf>
    <xf numFmtId="0" fontId="11" fillId="0" borderId="25" xfId="6" applyFont="1" applyBorder="1" applyAlignment="1" applyProtection="1">
      <alignment horizontal="center" vertical="center"/>
      <protection locked="0"/>
    </xf>
    <xf numFmtId="0" fontId="11" fillId="0" borderId="60" xfId="6" applyFont="1" applyBorder="1" applyAlignment="1" applyProtection="1">
      <alignment horizontal="center" vertical="center"/>
      <protection locked="0"/>
    </xf>
    <xf numFmtId="38" fontId="11" fillId="0" borderId="60" xfId="6" applyNumberFormat="1" applyFont="1" applyBorder="1" applyAlignment="1" applyProtection="1">
      <alignment horizontal="right" vertical="center"/>
      <protection locked="0"/>
    </xf>
    <xf numFmtId="0" fontId="11" fillId="0" borderId="60" xfId="6" applyFont="1" applyBorder="1" applyAlignment="1" applyProtection="1">
      <alignment horizontal="right" vertical="center"/>
      <protection locked="0"/>
    </xf>
    <xf numFmtId="0" fontId="11" fillId="0" borderId="11" xfId="6" applyFont="1" applyBorder="1" applyAlignment="1" applyProtection="1">
      <alignment horizontal="right" vertical="center"/>
      <protection locked="0"/>
    </xf>
    <xf numFmtId="0" fontId="10" fillId="5" borderId="0" xfId="6" applyFont="1" applyFill="1" applyBorder="1" applyAlignment="1">
      <alignment horizontal="right" vertical="center"/>
    </xf>
    <xf numFmtId="0" fontId="11" fillId="5" borderId="6" xfId="6" applyFont="1" applyFill="1" applyBorder="1">
      <alignment vertical="center"/>
    </xf>
    <xf numFmtId="0" fontId="11" fillId="5" borderId="2" xfId="6" applyFont="1" applyFill="1" applyBorder="1">
      <alignment vertical="center"/>
    </xf>
    <xf numFmtId="0" fontId="11" fillId="5" borderId="5" xfId="6" applyFont="1" applyFill="1" applyBorder="1">
      <alignment vertical="center"/>
    </xf>
    <xf numFmtId="0" fontId="11" fillId="5" borderId="6" xfId="6" applyFont="1" applyFill="1" applyBorder="1" applyAlignment="1">
      <alignment horizontal="center" vertical="distributed"/>
    </xf>
    <xf numFmtId="0" fontId="11" fillId="5" borderId="2" xfId="6" applyFont="1" applyFill="1" applyBorder="1" applyAlignment="1">
      <alignment horizontal="center" vertical="distributed"/>
    </xf>
    <xf numFmtId="0" fontId="11" fillId="5" borderId="5" xfId="6" applyFont="1" applyFill="1" applyBorder="1" applyAlignment="1">
      <alignment horizontal="center" vertical="distributed"/>
    </xf>
    <xf numFmtId="0" fontId="11" fillId="5" borderId="6" xfId="6" applyFont="1" applyFill="1" applyBorder="1" applyAlignment="1">
      <alignment horizontal="center" vertical="center"/>
    </xf>
    <xf numFmtId="0" fontId="11" fillId="5" borderId="2" xfId="6" applyFont="1" applyFill="1" applyBorder="1" applyAlignment="1">
      <alignment horizontal="center" vertical="center"/>
    </xf>
    <xf numFmtId="0" fontId="11" fillId="5" borderId="5" xfId="6" applyFont="1" applyFill="1" applyBorder="1" applyAlignment="1">
      <alignment horizontal="center" vertical="center"/>
    </xf>
    <xf numFmtId="176" fontId="11" fillId="2" borderId="25" xfId="7" applyNumberFormat="1" applyFont="1" applyFill="1" applyBorder="1" applyAlignment="1" applyProtection="1">
      <alignment horizontal="right" vertical="center"/>
      <protection locked="0"/>
    </xf>
    <xf numFmtId="176" fontId="11" fillId="2" borderId="60" xfId="7" applyNumberFormat="1" applyFont="1" applyFill="1" applyBorder="1" applyAlignment="1" applyProtection="1">
      <alignment horizontal="right" vertical="center"/>
      <protection locked="0"/>
    </xf>
    <xf numFmtId="176" fontId="11" fillId="2" borderId="11" xfId="7" applyNumberFormat="1" applyFont="1" applyFill="1" applyBorder="1" applyAlignment="1" applyProtection="1">
      <alignment horizontal="right" vertical="center"/>
      <protection locked="0"/>
    </xf>
    <xf numFmtId="176" fontId="11" fillId="2" borderId="6" xfId="7" applyNumberFormat="1" applyFont="1" applyFill="1" applyBorder="1" applyAlignment="1" applyProtection="1">
      <alignment horizontal="right" vertical="center"/>
      <protection locked="0"/>
    </xf>
    <xf numFmtId="176" fontId="11" fillId="2" borderId="2" xfId="7" applyNumberFormat="1" applyFont="1" applyFill="1" applyBorder="1" applyAlignment="1" applyProtection="1">
      <alignment horizontal="right" vertical="center"/>
      <protection locked="0"/>
    </xf>
    <xf numFmtId="176" fontId="11" fillId="2" borderId="5" xfId="7" applyNumberFormat="1" applyFont="1" applyFill="1" applyBorder="1" applyAlignment="1" applyProtection="1">
      <alignment horizontal="right" vertical="center"/>
      <protection locked="0"/>
    </xf>
    <xf numFmtId="176" fontId="11" fillId="5" borderId="1" xfId="6" applyNumberFormat="1" applyFont="1" applyFill="1" applyBorder="1" applyAlignment="1">
      <alignment horizontal="right" vertical="center"/>
    </xf>
    <xf numFmtId="176" fontId="11" fillId="5" borderId="25" xfId="7" applyNumberFormat="1" applyFont="1" applyFill="1" applyBorder="1" applyAlignment="1" applyProtection="1">
      <alignment horizontal="right" vertical="center"/>
    </xf>
    <xf numFmtId="176" fontId="11" fillId="5" borderId="60" xfId="7" applyNumberFormat="1" applyFont="1" applyFill="1" applyBorder="1" applyAlignment="1" applyProtection="1">
      <alignment horizontal="right" vertical="center"/>
    </xf>
    <xf numFmtId="176" fontId="11" fillId="5" borderId="11" xfId="7" applyNumberFormat="1" applyFont="1" applyFill="1" applyBorder="1" applyAlignment="1" applyProtection="1">
      <alignment horizontal="right" vertical="center"/>
    </xf>
    <xf numFmtId="0" fontId="16" fillId="5" borderId="25" xfId="6" applyFont="1" applyFill="1" applyBorder="1" applyAlignment="1">
      <alignment horizontal="left" vertical="top" wrapText="1"/>
    </xf>
    <xf numFmtId="0" fontId="11" fillId="5" borderId="60" xfId="6" applyFont="1" applyFill="1" applyBorder="1" applyAlignment="1">
      <alignment horizontal="left" vertical="top" wrapText="1"/>
    </xf>
    <xf numFmtId="0" fontId="11" fillId="5" borderId="11" xfId="6" applyFont="1" applyFill="1" applyBorder="1" applyAlignment="1">
      <alignment horizontal="left" vertical="top" wrapText="1"/>
    </xf>
    <xf numFmtId="0" fontId="11" fillId="5" borderId="10" xfId="6" applyFont="1" applyFill="1" applyBorder="1" applyAlignment="1">
      <alignment horizontal="left" vertical="top" wrapText="1"/>
    </xf>
    <xf numFmtId="0" fontId="11" fillId="5" borderId="0" xfId="6" applyFont="1" applyFill="1" applyAlignment="1">
      <alignment horizontal="left" vertical="top" wrapText="1"/>
    </xf>
    <xf numFmtId="0" fontId="11" fillId="5" borderId="12" xfId="6" applyFont="1" applyFill="1" applyBorder="1" applyAlignment="1">
      <alignment horizontal="left" vertical="top" wrapText="1"/>
    </xf>
    <xf numFmtId="0" fontId="11" fillId="5" borderId="9" xfId="6" applyFont="1" applyFill="1" applyBorder="1" applyAlignment="1">
      <alignment horizontal="left" vertical="top" wrapText="1"/>
    </xf>
    <xf numFmtId="0" fontId="11" fillId="5" borderId="61" xfId="6" applyFont="1" applyFill="1" applyBorder="1" applyAlignment="1">
      <alignment horizontal="left" vertical="top" wrapText="1"/>
    </xf>
    <xf numFmtId="0" fontId="11" fillId="5" borderId="8" xfId="6" applyFont="1" applyFill="1" applyBorder="1" applyAlignment="1">
      <alignment horizontal="left" vertical="top" wrapText="1"/>
    </xf>
    <xf numFmtId="0" fontId="11" fillId="5" borderId="25" xfId="6" applyFont="1" applyFill="1" applyBorder="1" applyAlignment="1">
      <alignment vertical="top" wrapText="1"/>
    </xf>
    <xf numFmtId="0" fontId="11" fillId="5" borderId="60" xfId="6" applyFont="1" applyFill="1" applyBorder="1" applyAlignment="1">
      <alignment vertical="top" wrapText="1"/>
    </xf>
    <xf numFmtId="0" fontId="11" fillId="5" borderId="11" xfId="6" applyFont="1" applyFill="1" applyBorder="1" applyAlignment="1">
      <alignment vertical="top" wrapText="1"/>
    </xf>
    <xf numFmtId="0" fontId="11" fillId="5" borderId="10" xfId="6" applyFont="1" applyFill="1" applyBorder="1" applyAlignment="1">
      <alignment vertical="top" wrapText="1"/>
    </xf>
    <xf numFmtId="0" fontId="11" fillId="5" borderId="0" xfId="6" applyFont="1" applyFill="1" applyAlignment="1">
      <alignment vertical="top" wrapText="1"/>
    </xf>
    <xf numFmtId="0" fontId="11" fillId="5" borderId="12" xfId="6" applyFont="1" applyFill="1" applyBorder="1" applyAlignment="1">
      <alignment vertical="top" wrapText="1"/>
    </xf>
    <xf numFmtId="0" fontId="11" fillId="5" borderId="9" xfId="6" applyFont="1" applyFill="1" applyBorder="1" applyAlignment="1">
      <alignment vertical="top" wrapText="1"/>
    </xf>
    <xf numFmtId="0" fontId="11" fillId="5" borderId="61" xfId="6" applyFont="1" applyFill="1" applyBorder="1" applyAlignment="1">
      <alignment vertical="top" wrapText="1"/>
    </xf>
    <xf numFmtId="0" fontId="11" fillId="5" borderId="8" xfId="6" applyFont="1" applyFill="1" applyBorder="1" applyAlignment="1">
      <alignment vertical="top" wrapText="1"/>
    </xf>
    <xf numFmtId="0" fontId="15" fillId="5" borderId="25" xfId="6" applyFont="1" applyFill="1" applyBorder="1" applyAlignment="1">
      <alignment vertical="top" wrapText="1"/>
    </xf>
    <xf numFmtId="0" fontId="11" fillId="5" borderId="60" xfId="6" applyFont="1" applyFill="1" applyBorder="1" applyAlignment="1">
      <alignment vertical="top"/>
    </xf>
    <xf numFmtId="0" fontId="11" fillId="5" borderId="11" xfId="6" applyFont="1" applyFill="1" applyBorder="1" applyAlignment="1">
      <alignment vertical="top"/>
    </xf>
    <xf numFmtId="0" fontId="11" fillId="5" borderId="10" xfId="6" applyFont="1" applyFill="1" applyBorder="1" applyAlignment="1">
      <alignment vertical="top"/>
    </xf>
    <xf numFmtId="0" fontId="11" fillId="5" borderId="0" xfId="6" applyFont="1" applyFill="1" applyAlignment="1">
      <alignment vertical="top"/>
    </xf>
    <xf numFmtId="0" fontId="11" fillId="5" borderId="12" xfId="6" applyFont="1" applyFill="1" applyBorder="1" applyAlignment="1">
      <alignment vertical="top"/>
    </xf>
    <xf numFmtId="0" fontId="11" fillId="5" borderId="9" xfId="6" applyFont="1" applyFill="1" applyBorder="1" applyAlignment="1">
      <alignment vertical="top"/>
    </xf>
    <xf numFmtId="0" fontId="11" fillId="5" borderId="61" xfId="6" applyFont="1" applyFill="1" applyBorder="1" applyAlignment="1">
      <alignment vertical="top"/>
    </xf>
    <xf numFmtId="0" fontId="11" fillId="5" borderId="8" xfId="6" applyFont="1" applyFill="1" applyBorder="1" applyAlignment="1">
      <alignment vertical="top"/>
    </xf>
    <xf numFmtId="0" fontId="15" fillId="5" borderId="25" xfId="6" applyFont="1" applyFill="1" applyBorder="1" applyAlignment="1">
      <alignment horizontal="left" vertical="top" wrapText="1"/>
    </xf>
    <xf numFmtId="0" fontId="15" fillId="5" borderId="60" xfId="6" applyFont="1" applyFill="1" applyBorder="1" applyAlignment="1">
      <alignment horizontal="left" vertical="top" wrapText="1"/>
    </xf>
    <xf numFmtId="0" fontId="15" fillId="5" borderId="11" xfId="6" applyFont="1" applyFill="1" applyBorder="1" applyAlignment="1">
      <alignment horizontal="left" vertical="top" wrapText="1"/>
    </xf>
    <xf numFmtId="0" fontId="15" fillId="5" borderId="10" xfId="6" applyFont="1" applyFill="1" applyBorder="1" applyAlignment="1">
      <alignment horizontal="left" vertical="top" wrapText="1"/>
    </xf>
    <xf numFmtId="0" fontId="15" fillId="5" borderId="0" xfId="6" applyFont="1" applyFill="1" applyAlignment="1">
      <alignment horizontal="left" vertical="top" wrapText="1"/>
    </xf>
    <xf numFmtId="0" fontId="15" fillId="5" borderId="12" xfId="6" applyFont="1" applyFill="1" applyBorder="1" applyAlignment="1">
      <alignment horizontal="left" vertical="top" wrapText="1"/>
    </xf>
    <xf numFmtId="0" fontId="15" fillId="5" borderId="9" xfId="6" applyFont="1" applyFill="1" applyBorder="1" applyAlignment="1">
      <alignment horizontal="left" vertical="top" wrapText="1"/>
    </xf>
    <xf numFmtId="0" fontId="15" fillId="5" borderId="61" xfId="6" applyFont="1" applyFill="1" applyBorder="1" applyAlignment="1">
      <alignment horizontal="left" vertical="top" wrapText="1"/>
    </xf>
    <xf numFmtId="0" fontId="15" fillId="5" borderId="8" xfId="6" applyFont="1" applyFill="1" applyBorder="1" applyAlignment="1">
      <alignment horizontal="left" vertical="top" wrapText="1"/>
    </xf>
    <xf numFmtId="0" fontId="12" fillId="5" borderId="0" xfId="6" applyFont="1" applyFill="1">
      <alignment vertical="center"/>
    </xf>
    <xf numFmtId="0" fontId="14" fillId="5" borderId="0" xfId="6" applyFont="1" applyFill="1" applyAlignment="1">
      <alignment horizontal="center" vertical="center"/>
    </xf>
    <xf numFmtId="0" fontId="11" fillId="5" borderId="0" xfId="6" applyFont="1" applyFill="1" applyAlignment="1">
      <alignment horizontal="center" vertical="center"/>
    </xf>
    <xf numFmtId="0" fontId="11" fillId="5" borderId="25" xfId="6" applyFont="1" applyFill="1" applyBorder="1" applyAlignment="1">
      <alignment horizontal="center" vertical="center"/>
    </xf>
    <xf numFmtId="0" fontId="11" fillId="5" borderId="60" xfId="6" applyFont="1" applyFill="1" applyBorder="1" applyAlignment="1">
      <alignment horizontal="center" vertical="center"/>
    </xf>
    <xf numFmtId="0" fontId="11" fillId="5" borderId="11" xfId="6" applyFont="1" applyFill="1" applyBorder="1" applyAlignment="1">
      <alignment horizontal="center" vertical="center"/>
    </xf>
    <xf numFmtId="0" fontId="11" fillId="5" borderId="10" xfId="6" applyFont="1" applyFill="1" applyBorder="1" applyAlignment="1">
      <alignment horizontal="center" vertical="center"/>
    </xf>
    <xf numFmtId="0" fontId="11" fillId="5" borderId="12" xfId="6" applyFont="1" applyFill="1" applyBorder="1" applyAlignment="1">
      <alignment horizontal="center" vertical="center"/>
    </xf>
    <xf numFmtId="0" fontId="15" fillId="5" borderId="25" xfId="6" applyFont="1" applyFill="1" applyBorder="1" applyAlignment="1">
      <alignment horizontal="left" vertical="top"/>
    </xf>
    <xf numFmtId="0" fontId="11" fillId="5" borderId="60" xfId="6" applyFont="1" applyFill="1" applyBorder="1" applyAlignment="1">
      <alignment horizontal="left" vertical="top"/>
    </xf>
    <xf numFmtId="0" fontId="11" fillId="5" borderId="11" xfId="6" applyFont="1" applyFill="1" applyBorder="1" applyAlignment="1">
      <alignment horizontal="left" vertical="top"/>
    </xf>
    <xf numFmtId="0" fontId="11" fillId="5" borderId="10" xfId="6" applyFont="1" applyFill="1" applyBorder="1" applyAlignment="1">
      <alignment horizontal="left" vertical="top"/>
    </xf>
    <xf numFmtId="0" fontId="11" fillId="5" borderId="0" xfId="6" applyFont="1" applyFill="1" applyAlignment="1">
      <alignment horizontal="left" vertical="top"/>
    </xf>
    <xf numFmtId="0" fontId="11" fillId="5" borderId="12" xfId="6" applyFont="1" applyFill="1" applyBorder="1" applyAlignment="1">
      <alignment horizontal="left" vertical="top"/>
    </xf>
    <xf numFmtId="0" fontId="11" fillId="5" borderId="9" xfId="6" applyFont="1" applyFill="1" applyBorder="1" applyAlignment="1">
      <alignment horizontal="left" vertical="top"/>
    </xf>
    <xf numFmtId="0" fontId="11" fillId="5" borderId="61" xfId="6" applyFont="1" applyFill="1" applyBorder="1" applyAlignment="1">
      <alignment horizontal="left" vertical="top"/>
    </xf>
    <xf numFmtId="0" fontId="11" fillId="5" borderId="8" xfId="6" applyFont="1" applyFill="1" applyBorder="1" applyAlignment="1">
      <alignment horizontal="left" vertical="top"/>
    </xf>
    <xf numFmtId="0" fontId="11" fillId="5" borderId="25" xfId="6" applyFont="1" applyFill="1" applyBorder="1" applyAlignment="1">
      <alignment horizontal="left" vertical="top" wrapText="1"/>
    </xf>
    <xf numFmtId="177" fontId="11" fillId="0" borderId="6" xfId="7" quotePrefix="1" applyNumberFormat="1" applyFont="1" applyFill="1" applyBorder="1" applyAlignment="1" applyProtection="1">
      <alignment horizontal="center" vertical="center"/>
    </xf>
    <xf numFmtId="177" fontId="11" fillId="0" borderId="2" xfId="7" applyNumberFormat="1" applyFont="1" applyFill="1" applyBorder="1" applyAlignment="1" applyProtection="1">
      <alignment horizontal="center" vertical="center"/>
    </xf>
    <xf numFmtId="177" fontId="11" fillId="0" borderId="5" xfId="7" applyNumberFormat="1" applyFont="1" applyFill="1" applyBorder="1" applyAlignment="1" applyProtection="1">
      <alignment horizontal="center" vertical="center"/>
    </xf>
    <xf numFmtId="0" fontId="11" fillId="0" borderId="10" xfId="6" applyFont="1" applyBorder="1" applyAlignment="1" applyProtection="1">
      <alignment horizontal="center" vertical="center"/>
      <protection locked="0"/>
    </xf>
    <xf numFmtId="0" fontId="11" fillId="0" borderId="0" xfId="6" applyFont="1" applyAlignment="1" applyProtection="1">
      <alignment horizontal="center" vertical="center"/>
      <protection locked="0"/>
    </xf>
    <xf numFmtId="0" fontId="11" fillId="0" borderId="12" xfId="6" applyFont="1" applyBorder="1" applyAlignment="1" applyProtection="1">
      <alignment horizontal="center" vertical="center"/>
      <protection locked="0"/>
    </xf>
    <xf numFmtId="0" fontId="11" fillId="0" borderId="9" xfId="6" applyFont="1" applyBorder="1" applyAlignment="1" applyProtection="1">
      <alignment horizontal="left" vertical="center"/>
      <protection locked="0"/>
    </xf>
    <xf numFmtId="0" fontId="11" fillId="0" borderId="61" xfId="6" applyFont="1" applyBorder="1" applyAlignment="1" applyProtection="1">
      <alignment horizontal="left" vertical="center"/>
      <protection locked="0"/>
    </xf>
    <xf numFmtId="0" fontId="11" fillId="0" borderId="8" xfId="6" applyFont="1" applyBorder="1" applyAlignment="1" applyProtection="1">
      <alignment horizontal="left" vertical="center"/>
      <protection locked="0"/>
    </xf>
    <xf numFmtId="38" fontId="11" fillId="0" borderId="9" xfId="7" applyFont="1" applyFill="1" applyBorder="1" applyAlignment="1" applyProtection="1">
      <alignment vertical="center"/>
      <protection locked="0"/>
    </xf>
    <xf numFmtId="38" fontId="11" fillId="0" borderId="61" xfId="7" applyFont="1" applyFill="1" applyBorder="1" applyAlignment="1" applyProtection="1">
      <alignment vertical="center"/>
      <protection locked="0"/>
    </xf>
    <xf numFmtId="38" fontId="11" fillId="0" borderId="8" xfId="7" applyFont="1" applyFill="1" applyBorder="1" applyAlignment="1" applyProtection="1">
      <alignment vertical="center"/>
      <protection locked="0"/>
    </xf>
    <xf numFmtId="0" fontId="11" fillId="0" borderId="9" xfId="6" applyFont="1" applyBorder="1" applyAlignment="1" applyProtection="1">
      <alignment horizontal="center" vertical="center"/>
      <protection locked="0"/>
    </xf>
    <xf numFmtId="0" fontId="11" fillId="0" borderId="61" xfId="6" applyFont="1" applyBorder="1" applyAlignment="1" applyProtection="1">
      <alignment horizontal="center" vertical="center"/>
      <protection locked="0"/>
    </xf>
    <xf numFmtId="38" fontId="11" fillId="0" borderId="61" xfId="8" applyFont="1" applyFill="1" applyBorder="1" applyAlignment="1" applyProtection="1">
      <alignment vertical="center"/>
      <protection locked="0"/>
    </xf>
    <xf numFmtId="38" fontId="11" fillId="0" borderId="8" xfId="8" applyFont="1" applyFill="1" applyBorder="1" applyAlignment="1" applyProtection="1">
      <alignment vertical="center"/>
      <protection locked="0"/>
    </xf>
    <xf numFmtId="38" fontId="11" fillId="0" borderId="0" xfId="8" applyFont="1" applyFill="1" applyAlignment="1" applyProtection="1">
      <alignment horizontal="right" vertical="center"/>
      <protection locked="0"/>
    </xf>
    <xf numFmtId="38" fontId="11" fillId="0" borderId="12" xfId="8" applyFont="1" applyFill="1" applyBorder="1" applyAlignment="1" applyProtection="1">
      <alignment horizontal="right" vertical="center"/>
      <protection locked="0"/>
    </xf>
    <xf numFmtId="0" fontId="11" fillId="0" borderId="10" xfId="6" applyFont="1" applyBorder="1" applyProtection="1">
      <alignment vertical="center"/>
      <protection locked="0"/>
    </xf>
    <xf numFmtId="0" fontId="11" fillId="0" borderId="0" xfId="6" applyFont="1" applyProtection="1">
      <alignment vertical="center"/>
      <protection locked="0"/>
    </xf>
    <xf numFmtId="0" fontId="11" fillId="0" borderId="12" xfId="6" applyFont="1" applyBorder="1" applyProtection="1">
      <alignment vertical="center"/>
      <protection locked="0"/>
    </xf>
    <xf numFmtId="0" fontId="11" fillId="5" borderId="60" xfId="6" applyFont="1" applyFill="1" applyBorder="1">
      <alignment vertical="center"/>
    </xf>
    <xf numFmtId="0" fontId="11" fillId="5" borderId="0" xfId="6" applyFont="1" applyFill="1" applyAlignment="1">
      <alignment horizontal="left" vertical="center"/>
    </xf>
    <xf numFmtId="177" fontId="11" fillId="5" borderId="6" xfId="6" applyNumberFormat="1" applyFont="1" applyFill="1" applyBorder="1" applyAlignment="1">
      <alignment horizontal="right" vertical="center"/>
    </xf>
    <xf numFmtId="177" fontId="11" fillId="5" borderId="2" xfId="6" applyNumberFormat="1" applyFont="1" applyFill="1" applyBorder="1" applyAlignment="1">
      <alignment horizontal="right" vertical="center"/>
    </xf>
    <xf numFmtId="177" fontId="11" fillId="5" borderId="5" xfId="6" applyNumberFormat="1" applyFont="1" applyFill="1" applyBorder="1" applyAlignment="1">
      <alignment horizontal="right" vertical="center"/>
    </xf>
    <xf numFmtId="0" fontId="6" fillId="0" borderId="35" xfId="2" applyFont="1" applyBorder="1" applyAlignment="1">
      <alignment horizontal="center" vertical="center"/>
    </xf>
    <xf numFmtId="0" fontId="11" fillId="5" borderId="12" xfId="6" applyFont="1" applyFill="1" applyBorder="1">
      <alignment vertical="center"/>
    </xf>
  </cellXfs>
  <cellStyles count="9">
    <cellStyle name="桁区切り" xfId="1" builtinId="6"/>
    <cellStyle name="桁区切り 2" xfId="4" xr:uid="{4E379EBB-399C-4A6B-B707-FC7B22DF781B}"/>
    <cellStyle name="桁区切り 2 2" xfId="5" xr:uid="{82FFD64B-28B7-4228-B022-9A1C2E148329}"/>
    <cellStyle name="桁区切り 3" xfId="8" xr:uid="{8D29827A-C076-46D5-82AB-13DD170E7420}"/>
    <cellStyle name="桁区切り 4" xfId="7" xr:uid="{6FA89F77-4C21-489D-80F8-B78D906D98D2}"/>
    <cellStyle name="標準" xfId="0" builtinId="0"/>
    <cellStyle name="標準 5" xfId="6" xr:uid="{6729EA12-0166-45DB-97C8-B65AFF0A1AF1}"/>
    <cellStyle name="標準 7" xfId="2" xr:uid="{C57F4D2E-FA4D-434C-81E7-AA69AC45B8F1}"/>
    <cellStyle name="標準 8" xfId="3" xr:uid="{930E5FF2-8E04-4F19-ADF0-CCE1A2106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X35"/>
  <sheetViews>
    <sheetView zoomScale="70" zoomScaleNormal="70" workbookViewId="0">
      <pane xSplit="8" ySplit="8" topLeftCell="Q9" activePane="bottomRight" state="frozen"/>
      <selection pane="topRight" activeCell="I1" sqref="I1"/>
      <selection pane="bottomLeft" activeCell="A9" sqref="A9"/>
      <selection pane="bottomRight" activeCell="C28" sqref="C28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82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100" t="s">
        <v>22</v>
      </c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124"/>
    </row>
    <row r="5" spans="1:24" ht="20.100000000000001" customHeight="1" x14ac:dyDescent="0.15">
      <c r="A5" s="17"/>
      <c r="B5" s="128" t="s">
        <v>13</v>
      </c>
      <c r="C5" s="132" t="s">
        <v>11</v>
      </c>
      <c r="D5" s="115" t="s">
        <v>75</v>
      </c>
      <c r="E5" s="116"/>
      <c r="F5" s="116"/>
      <c r="G5" s="116"/>
      <c r="H5" s="117"/>
      <c r="I5" s="135" t="s">
        <v>0</v>
      </c>
      <c r="J5" s="106"/>
      <c r="K5" s="106"/>
      <c r="L5" s="106"/>
      <c r="M5" s="106"/>
      <c r="N5" s="106"/>
      <c r="O5" s="106"/>
      <c r="P5" s="106"/>
      <c r="Q5" s="106"/>
      <c r="R5" s="19" t="s">
        <v>1</v>
      </c>
      <c r="S5" s="19" t="s">
        <v>2</v>
      </c>
      <c r="T5" s="20" t="s">
        <v>3</v>
      </c>
      <c r="U5" s="121" t="s">
        <v>21</v>
      </c>
      <c r="V5" s="101" t="s">
        <v>24</v>
      </c>
      <c r="W5" s="118" t="s">
        <v>23</v>
      </c>
      <c r="X5" s="118" t="s">
        <v>25</v>
      </c>
    </row>
    <row r="6" spans="1:24" ht="20.100000000000001" customHeight="1" x14ac:dyDescent="0.15">
      <c r="A6" s="17"/>
      <c r="B6" s="129"/>
      <c r="C6" s="133"/>
      <c r="D6" s="105" t="s">
        <v>70</v>
      </c>
      <c r="E6" s="108" t="s">
        <v>71</v>
      </c>
      <c r="F6" s="111" t="s">
        <v>72</v>
      </c>
      <c r="G6" s="111" t="s">
        <v>73</v>
      </c>
      <c r="H6" s="111" t="s">
        <v>74</v>
      </c>
      <c r="I6" s="98" t="s">
        <v>4</v>
      </c>
      <c r="J6" s="98"/>
      <c r="K6" s="98"/>
      <c r="L6" s="98"/>
      <c r="M6" s="98"/>
      <c r="N6" s="98"/>
      <c r="O6" s="136" t="s">
        <v>18</v>
      </c>
      <c r="P6" s="136" t="s">
        <v>19</v>
      </c>
      <c r="Q6" s="136" t="s">
        <v>20</v>
      </c>
      <c r="R6" s="104" t="s">
        <v>5</v>
      </c>
      <c r="S6" s="104" t="s">
        <v>2</v>
      </c>
      <c r="T6" s="104" t="s">
        <v>6</v>
      </c>
      <c r="U6" s="122"/>
      <c r="V6" s="102"/>
      <c r="W6" s="119"/>
      <c r="X6" s="119"/>
    </row>
    <row r="7" spans="1:24" ht="20.100000000000001" customHeight="1" x14ac:dyDescent="0.15">
      <c r="B7" s="130"/>
      <c r="C7" s="104"/>
      <c r="D7" s="105"/>
      <c r="E7" s="109"/>
      <c r="F7" s="112"/>
      <c r="G7" s="111"/>
      <c r="H7" s="111"/>
      <c r="I7" s="98" t="s">
        <v>7</v>
      </c>
      <c r="J7" s="98"/>
      <c r="K7" s="99"/>
      <c r="L7" s="100" t="s">
        <v>8</v>
      </c>
      <c r="M7" s="98"/>
      <c r="N7" s="98"/>
      <c r="O7" s="133"/>
      <c r="P7" s="133"/>
      <c r="Q7" s="133"/>
      <c r="R7" s="105"/>
      <c r="S7" s="105"/>
      <c r="T7" s="105"/>
      <c r="U7" s="123"/>
      <c r="V7" s="102"/>
      <c r="W7" s="119"/>
      <c r="X7" s="119"/>
    </row>
    <row r="8" spans="1:24" ht="39.75" customHeight="1" x14ac:dyDescent="0.15">
      <c r="B8" s="131"/>
      <c r="C8" s="134"/>
      <c r="D8" s="107"/>
      <c r="E8" s="110"/>
      <c r="F8" s="113"/>
      <c r="G8" s="114"/>
      <c r="H8" s="114"/>
      <c r="I8" s="28" t="s">
        <v>9</v>
      </c>
      <c r="J8" s="26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33"/>
      <c r="P8" s="133"/>
      <c r="Q8" s="133"/>
      <c r="R8" s="106"/>
      <c r="S8" s="106"/>
      <c r="T8" s="106"/>
      <c r="U8" s="122"/>
      <c r="V8" s="103"/>
      <c r="W8" s="120"/>
      <c r="X8" s="120"/>
    </row>
    <row r="9" spans="1:24" ht="18.75" customHeight="1" x14ac:dyDescent="0.15">
      <c r="B9" s="66">
        <v>1</v>
      </c>
      <c r="C9" s="5" t="s">
        <v>122</v>
      </c>
      <c r="D9" s="5" t="s">
        <v>123</v>
      </c>
      <c r="E9" s="5">
        <v>3000</v>
      </c>
      <c r="F9" s="35">
        <v>12000</v>
      </c>
      <c r="G9" s="35">
        <f t="shared" ref="G9:G30" si="0">E9*F9</f>
        <v>36000000</v>
      </c>
      <c r="H9" s="23" t="s">
        <v>59</v>
      </c>
      <c r="I9" s="6"/>
      <c r="J9" s="5"/>
      <c r="K9" s="5"/>
      <c r="L9" s="5"/>
      <c r="M9" s="5"/>
      <c r="N9" s="5"/>
      <c r="O9" s="5"/>
      <c r="P9" s="5"/>
      <c r="Q9" s="5"/>
      <c r="R9" s="60">
        <f>G9</f>
        <v>36000000</v>
      </c>
      <c r="S9" s="5"/>
      <c r="T9" s="7"/>
      <c r="U9" s="35">
        <f>SUM(I9:T9)</f>
        <v>36000000</v>
      </c>
      <c r="V9" s="5"/>
      <c r="W9" s="32">
        <f>U9+V9</f>
        <v>36000000</v>
      </c>
      <c r="X9" s="38" t="str">
        <f>IF(G9=W9,"○","×")</f>
        <v>○</v>
      </c>
    </row>
    <row r="10" spans="1:24" ht="20.100000000000001" customHeight="1" x14ac:dyDescent="0.15">
      <c r="B10" s="66">
        <v>2</v>
      </c>
      <c r="C10" s="8" t="s">
        <v>60</v>
      </c>
      <c r="D10" s="8"/>
      <c r="E10" s="8">
        <v>5</v>
      </c>
      <c r="F10" s="35">
        <v>25000</v>
      </c>
      <c r="G10" s="35">
        <f t="shared" si="0"/>
        <v>125000</v>
      </c>
      <c r="H10" s="24" t="s">
        <v>61</v>
      </c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30" si="1">SUM(I10:T10)</f>
        <v>0</v>
      </c>
      <c r="V10" s="61">
        <f>G10</f>
        <v>125000</v>
      </c>
      <c r="W10" s="32">
        <f t="shared" ref="W10:W30" si="2">U10+V10</f>
        <v>125000</v>
      </c>
      <c r="X10" s="38" t="str">
        <f t="shared" ref="X10:X31" si="3">IF(G10=W10,"○","×")</f>
        <v>○</v>
      </c>
    </row>
    <row r="11" spans="1:24" ht="20.100000000000001" customHeight="1" x14ac:dyDescent="0.15">
      <c r="B11" s="66">
        <v>3</v>
      </c>
      <c r="C11" s="8" t="s">
        <v>124</v>
      </c>
      <c r="D11" s="8"/>
      <c r="E11" s="8">
        <v>1</v>
      </c>
      <c r="F11" s="35">
        <v>500000</v>
      </c>
      <c r="G11" s="35">
        <f t="shared" si="0"/>
        <v>500000</v>
      </c>
      <c r="H11" s="24" t="s">
        <v>61</v>
      </c>
      <c r="I11" s="9"/>
      <c r="J11" s="8"/>
      <c r="K11" s="8"/>
      <c r="L11" s="8"/>
      <c r="M11" s="8"/>
      <c r="N11" s="8"/>
      <c r="O11" s="8"/>
      <c r="P11" s="8"/>
      <c r="Q11" s="8"/>
      <c r="R11" s="61">
        <f>G11</f>
        <v>500000</v>
      </c>
      <c r="S11" s="8"/>
      <c r="T11" s="10"/>
      <c r="U11" s="35">
        <f t="shared" si="1"/>
        <v>500000</v>
      </c>
      <c r="V11" s="61"/>
      <c r="W11" s="32">
        <f t="shared" si="2"/>
        <v>500000</v>
      </c>
      <c r="X11" s="38" t="str">
        <f t="shared" si="3"/>
        <v>○</v>
      </c>
    </row>
    <row r="12" spans="1:24" ht="20.100000000000001" customHeight="1" x14ac:dyDescent="0.15">
      <c r="B12" s="66">
        <v>4</v>
      </c>
      <c r="C12" s="8" t="s">
        <v>125</v>
      </c>
      <c r="D12" s="8"/>
      <c r="E12" s="8">
        <v>100</v>
      </c>
      <c r="F12" s="35">
        <v>30000</v>
      </c>
      <c r="G12" s="35">
        <f t="shared" si="0"/>
        <v>3000000</v>
      </c>
      <c r="H12" s="24" t="s">
        <v>61</v>
      </c>
      <c r="I12" s="9"/>
      <c r="J12" s="8"/>
      <c r="K12" s="8"/>
      <c r="L12" s="8"/>
      <c r="M12" s="8"/>
      <c r="N12" s="8"/>
      <c r="O12" s="8"/>
      <c r="P12" s="8"/>
      <c r="Q12" s="8"/>
      <c r="R12" s="61">
        <f>G12</f>
        <v>3000000</v>
      </c>
      <c r="S12" s="8"/>
      <c r="T12" s="10"/>
      <c r="U12" s="35">
        <f t="shared" si="1"/>
        <v>3000000</v>
      </c>
      <c r="V12" s="61"/>
      <c r="W12" s="32">
        <f t="shared" si="2"/>
        <v>3000000</v>
      </c>
      <c r="X12" s="38" t="str">
        <f t="shared" si="3"/>
        <v>○</v>
      </c>
    </row>
    <row r="13" spans="1:24" ht="20.100000000000001" customHeight="1" x14ac:dyDescent="0.15">
      <c r="B13" s="66">
        <v>5</v>
      </c>
      <c r="C13" s="8" t="s">
        <v>62</v>
      </c>
      <c r="D13" s="8"/>
      <c r="E13" s="8">
        <v>1</v>
      </c>
      <c r="F13" s="35">
        <v>170000</v>
      </c>
      <c r="G13" s="35">
        <f t="shared" si="0"/>
        <v>170000</v>
      </c>
      <c r="H13" s="24" t="s">
        <v>63</v>
      </c>
      <c r="I13" s="9"/>
      <c r="J13" s="8"/>
      <c r="K13" s="8"/>
      <c r="L13" s="8"/>
      <c r="M13" s="8"/>
      <c r="N13" s="8"/>
      <c r="O13" s="8"/>
      <c r="P13" s="8"/>
      <c r="Q13" s="8"/>
      <c r="R13" s="61">
        <f>G13</f>
        <v>170000</v>
      </c>
      <c r="S13" s="8"/>
      <c r="T13" s="10"/>
      <c r="U13" s="35">
        <f t="shared" si="1"/>
        <v>170000</v>
      </c>
      <c r="V13" s="8"/>
      <c r="W13" s="32">
        <f t="shared" si="2"/>
        <v>170000</v>
      </c>
      <c r="X13" s="38" t="str">
        <f t="shared" si="3"/>
        <v>○</v>
      </c>
    </row>
    <row r="14" spans="1:24" ht="20.100000000000001" customHeight="1" x14ac:dyDescent="0.15">
      <c r="B14" s="66">
        <v>6</v>
      </c>
      <c r="C14" s="8" t="s">
        <v>64</v>
      </c>
      <c r="D14" s="8"/>
      <c r="E14" s="8">
        <v>100</v>
      </c>
      <c r="F14" s="35">
        <v>1000</v>
      </c>
      <c r="G14" s="35">
        <f t="shared" si="0"/>
        <v>100000</v>
      </c>
      <c r="H14" s="24" t="s">
        <v>65</v>
      </c>
      <c r="I14" s="62">
        <f>G14</f>
        <v>100000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100000</v>
      </c>
      <c r="V14" s="8"/>
      <c r="W14" s="32">
        <f t="shared" si="2"/>
        <v>100000</v>
      </c>
      <c r="X14" s="38" t="str">
        <f t="shared" si="3"/>
        <v>○</v>
      </c>
    </row>
    <row r="15" spans="1:24" ht="59.25" customHeight="1" x14ac:dyDescent="0.15">
      <c r="B15" s="66">
        <v>7</v>
      </c>
      <c r="C15" s="8" t="s">
        <v>69</v>
      </c>
      <c r="D15" s="65" t="s">
        <v>76</v>
      </c>
      <c r="E15" s="8">
        <v>20</v>
      </c>
      <c r="F15" s="35">
        <v>20000</v>
      </c>
      <c r="G15" s="35">
        <f t="shared" si="0"/>
        <v>400000</v>
      </c>
      <c r="H15" s="24"/>
      <c r="I15" s="9"/>
      <c r="J15" s="61">
        <f>G15</f>
        <v>400000</v>
      </c>
      <c r="K15" s="8"/>
      <c r="L15" s="8"/>
      <c r="M15" s="8"/>
      <c r="N15" s="8"/>
      <c r="O15" s="8"/>
      <c r="P15" s="8"/>
      <c r="Q15" s="8"/>
      <c r="R15" s="8"/>
      <c r="S15" s="8"/>
      <c r="T15" s="10"/>
      <c r="U15" s="35">
        <f t="shared" si="1"/>
        <v>400000</v>
      </c>
      <c r="V15" s="8"/>
      <c r="W15" s="32">
        <f t="shared" si="2"/>
        <v>400000</v>
      </c>
      <c r="X15" s="38" t="str">
        <f t="shared" si="3"/>
        <v>○</v>
      </c>
    </row>
    <row r="16" spans="1:24" ht="20.100000000000001" customHeight="1" x14ac:dyDescent="0.15">
      <c r="B16" s="66">
        <v>8</v>
      </c>
      <c r="C16" s="8" t="s">
        <v>77</v>
      </c>
      <c r="D16" s="8" t="s">
        <v>78</v>
      </c>
      <c r="E16" s="8">
        <v>0.04</v>
      </c>
      <c r="F16" s="35">
        <f>I14+J15</f>
        <v>500000</v>
      </c>
      <c r="G16" s="35">
        <f t="shared" si="0"/>
        <v>20000</v>
      </c>
      <c r="H16" s="24"/>
      <c r="I16" s="9"/>
      <c r="J16" s="8"/>
      <c r="K16" s="8"/>
      <c r="L16" s="67">
        <v>20000</v>
      </c>
      <c r="M16" s="8"/>
      <c r="N16" s="8"/>
      <c r="O16" s="8"/>
      <c r="P16" s="8"/>
      <c r="Q16" s="8"/>
      <c r="R16" s="8"/>
      <c r="S16" s="8"/>
      <c r="T16" s="10"/>
      <c r="U16" s="35">
        <f t="shared" si="1"/>
        <v>20000</v>
      </c>
      <c r="V16" s="8"/>
      <c r="W16" s="32">
        <f t="shared" si="2"/>
        <v>20000</v>
      </c>
      <c r="X16" s="38" t="str">
        <f t="shared" si="3"/>
        <v>○</v>
      </c>
    </row>
    <row r="17" spans="2:24" ht="20.100000000000001" customHeight="1" x14ac:dyDescent="0.15">
      <c r="B17" s="66">
        <v>9</v>
      </c>
      <c r="C17" s="8" t="s">
        <v>79</v>
      </c>
      <c r="D17" s="8" t="s">
        <v>80</v>
      </c>
      <c r="E17" s="8">
        <v>0.25</v>
      </c>
      <c r="F17" s="35">
        <f>F16+G16</f>
        <v>520000</v>
      </c>
      <c r="G17" s="35">
        <f t="shared" si="0"/>
        <v>130000</v>
      </c>
      <c r="H17" s="24"/>
      <c r="I17" s="9"/>
      <c r="J17" s="8"/>
      <c r="K17" s="8"/>
      <c r="L17" s="8"/>
      <c r="M17" s="67">
        <v>130000</v>
      </c>
      <c r="N17" s="8"/>
      <c r="O17" s="8"/>
      <c r="P17" s="8"/>
      <c r="Q17" s="8"/>
      <c r="R17" s="8"/>
      <c r="S17" s="8"/>
      <c r="T17" s="10"/>
      <c r="U17" s="35">
        <f t="shared" si="1"/>
        <v>130000</v>
      </c>
      <c r="V17" s="8"/>
      <c r="W17" s="32">
        <f t="shared" si="2"/>
        <v>130000</v>
      </c>
      <c r="X17" s="38" t="str">
        <f t="shared" si="3"/>
        <v>○</v>
      </c>
    </row>
    <row r="18" spans="2:24" ht="20.100000000000001" customHeight="1" x14ac:dyDescent="0.15">
      <c r="B18" s="66">
        <v>10</v>
      </c>
      <c r="C18" s="8" t="s">
        <v>44</v>
      </c>
      <c r="D18" s="8" t="s">
        <v>81</v>
      </c>
      <c r="E18" s="8">
        <v>0.17</v>
      </c>
      <c r="F18" s="35">
        <f>F17+G17</f>
        <v>650000</v>
      </c>
      <c r="G18" s="35">
        <f t="shared" si="0"/>
        <v>110500.00000000001</v>
      </c>
      <c r="H18" s="24"/>
      <c r="I18" s="9"/>
      <c r="J18" s="8"/>
      <c r="K18" s="8"/>
      <c r="L18" s="8"/>
      <c r="M18" s="8"/>
      <c r="N18" s="67">
        <v>110500</v>
      </c>
      <c r="O18" s="8"/>
      <c r="P18" s="8"/>
      <c r="Q18" s="8"/>
      <c r="R18" s="8"/>
      <c r="S18" s="8"/>
      <c r="T18" s="10"/>
      <c r="U18" s="35">
        <f t="shared" si="1"/>
        <v>110500</v>
      </c>
      <c r="V18" s="8"/>
      <c r="W18" s="32">
        <f t="shared" si="2"/>
        <v>110500</v>
      </c>
      <c r="X18" s="38" t="str">
        <f t="shared" si="3"/>
        <v>○</v>
      </c>
    </row>
    <row r="19" spans="2:24" ht="20.100000000000001" customHeight="1" x14ac:dyDescent="0.15">
      <c r="B19" s="66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6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6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6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6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6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11"/>
      <c r="K24" s="11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6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6">
        <v>18</v>
      </c>
      <c r="C26" s="8"/>
      <c r="D26" s="8"/>
      <c r="E26" s="8"/>
      <c r="F26" s="35"/>
      <c r="G26" s="35">
        <f t="shared" si="0"/>
        <v>0</v>
      </c>
      <c r="H26" s="24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10"/>
      <c r="U26" s="35">
        <f t="shared" si="1"/>
        <v>0</v>
      </c>
      <c r="V26" s="8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6">
        <v>19</v>
      </c>
      <c r="C27" s="5"/>
      <c r="D27" s="5"/>
      <c r="E27" s="5"/>
      <c r="F27" s="35"/>
      <c r="G27" s="35">
        <f t="shared" si="0"/>
        <v>0</v>
      </c>
      <c r="H27" s="23"/>
      <c r="I27" s="6"/>
      <c r="J27" s="5"/>
      <c r="K27" s="5"/>
      <c r="L27" s="5"/>
      <c r="M27" s="5"/>
      <c r="N27" s="5"/>
      <c r="O27" s="5"/>
      <c r="P27" s="5"/>
      <c r="Q27" s="5"/>
      <c r="R27" s="5"/>
      <c r="S27" s="5"/>
      <c r="T27" s="7"/>
      <c r="U27" s="35">
        <f t="shared" si="1"/>
        <v>0</v>
      </c>
      <c r="V27" s="5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6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6">
        <v>21</v>
      </c>
      <c r="C29" s="8"/>
      <c r="D29" s="8"/>
      <c r="E29" s="8"/>
      <c r="F29" s="35"/>
      <c r="G29" s="35">
        <f t="shared" si="0"/>
        <v>0</v>
      </c>
      <c r="H29" s="24"/>
      <c r="I29" s="9"/>
      <c r="J29" s="8"/>
      <c r="K29" s="8"/>
      <c r="L29" s="8"/>
      <c r="M29" s="8"/>
      <c r="N29" s="8"/>
      <c r="O29" s="8"/>
      <c r="P29" s="8"/>
      <c r="Q29" s="8"/>
      <c r="R29" s="8"/>
      <c r="S29" s="8"/>
      <c r="T29" s="10"/>
      <c r="U29" s="35">
        <f t="shared" si="1"/>
        <v>0</v>
      </c>
      <c r="V29" s="8"/>
      <c r="W29" s="32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66">
        <v>22</v>
      </c>
      <c r="C30" s="21"/>
      <c r="D30" s="21"/>
      <c r="E30" s="21"/>
      <c r="F30" s="35"/>
      <c r="G30" s="35">
        <f t="shared" si="0"/>
        <v>0</v>
      </c>
      <c r="H30" s="25"/>
      <c r="I30" s="30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  <c r="U30" s="36">
        <f t="shared" si="1"/>
        <v>0</v>
      </c>
      <c r="V30" s="21"/>
      <c r="W30" s="33">
        <f t="shared" si="2"/>
        <v>0</v>
      </c>
      <c r="X30" s="38" t="str">
        <f t="shared" si="3"/>
        <v>○</v>
      </c>
    </row>
    <row r="31" spans="2:24" ht="20.100000000000001" customHeight="1" x14ac:dyDescent="0.15">
      <c r="B31" s="125" t="s">
        <v>12</v>
      </c>
      <c r="C31" s="126"/>
      <c r="D31" s="126"/>
      <c r="E31" s="126"/>
      <c r="F31" s="127"/>
      <c r="G31" s="35">
        <f>SUM(G9:G30)</f>
        <v>40555500</v>
      </c>
      <c r="H31" s="27"/>
      <c r="I31" s="63">
        <f>SUM(I9:I30)</f>
        <v>100000</v>
      </c>
      <c r="J31" s="63">
        <f t="shared" ref="J31:T31" si="4">SUM(J9:J30)</f>
        <v>400000</v>
      </c>
      <c r="K31" s="63">
        <f t="shared" si="4"/>
        <v>0</v>
      </c>
      <c r="L31" s="63">
        <f t="shared" si="4"/>
        <v>20000</v>
      </c>
      <c r="M31" s="63">
        <f t="shared" si="4"/>
        <v>130000</v>
      </c>
      <c r="N31" s="63">
        <f t="shared" si="4"/>
        <v>110500</v>
      </c>
      <c r="O31" s="63">
        <f t="shared" si="4"/>
        <v>0</v>
      </c>
      <c r="P31" s="63">
        <f t="shared" si="4"/>
        <v>0</v>
      </c>
      <c r="Q31" s="63">
        <f t="shared" si="4"/>
        <v>0</v>
      </c>
      <c r="R31" s="63">
        <f t="shared" si="4"/>
        <v>39670000</v>
      </c>
      <c r="S31" s="63">
        <f t="shared" si="4"/>
        <v>0</v>
      </c>
      <c r="T31" s="63">
        <f t="shared" si="4"/>
        <v>0</v>
      </c>
      <c r="U31" s="37">
        <f>SUM(U9:U30)</f>
        <v>40430500</v>
      </c>
      <c r="V31" s="31">
        <f>SUM(V9:V30)</f>
        <v>125000</v>
      </c>
      <c r="W31" s="34">
        <f>SUM(W9:W30)</f>
        <v>40555500</v>
      </c>
      <c r="X31" s="38" t="str">
        <f t="shared" si="3"/>
        <v>○</v>
      </c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 t="s">
        <v>67</v>
      </c>
      <c r="N32" s="64">
        <f>SUM(I31:N31)</f>
        <v>760500</v>
      </c>
      <c r="O32" s="15"/>
      <c r="P32" s="15" t="s">
        <v>68</v>
      </c>
      <c r="Q32" s="64">
        <f>SUM(I31:Q31)</f>
        <v>760500</v>
      </c>
      <c r="R32" s="15"/>
      <c r="S32" s="15"/>
      <c r="T32" s="15"/>
      <c r="U32" s="16"/>
      <c r="V32" s="17"/>
      <c r="W32" s="17"/>
    </row>
    <row r="33" spans="2:23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6"/>
      <c r="V33" s="17"/>
      <c r="W33" s="17"/>
    </row>
    <row r="34" spans="2:23" x14ac:dyDescent="0.15">
      <c r="B34" s="18"/>
      <c r="C34" s="97"/>
      <c r="D34" s="97"/>
      <c r="E34" s="97"/>
      <c r="F34" s="97"/>
      <c r="G34" s="97"/>
      <c r="H34" s="97"/>
    </row>
    <row r="35" spans="2:23" x14ac:dyDescent="0.15">
      <c r="B35" s="18"/>
      <c r="C35" s="97"/>
      <c r="D35" s="97"/>
      <c r="E35" s="97"/>
      <c r="F35" s="97"/>
      <c r="G35" s="97"/>
      <c r="H35" s="97"/>
    </row>
  </sheetData>
  <mergeCells count="26">
    <mergeCell ref="W5:W8"/>
    <mergeCell ref="X5:X8"/>
    <mergeCell ref="U5:U8"/>
    <mergeCell ref="I4:U4"/>
    <mergeCell ref="B31:F31"/>
    <mergeCell ref="B5:B8"/>
    <mergeCell ref="C5:C8"/>
    <mergeCell ref="I5:Q5"/>
    <mergeCell ref="I6:N6"/>
    <mergeCell ref="O6:O8"/>
    <mergeCell ref="P6:P8"/>
    <mergeCell ref="Q6:Q8"/>
    <mergeCell ref="C35:H35"/>
    <mergeCell ref="C34:H34"/>
    <mergeCell ref="I7:K7"/>
    <mergeCell ref="L7:N7"/>
    <mergeCell ref="V5:V8"/>
    <mergeCell ref="R6:R8"/>
    <mergeCell ref="S6:S8"/>
    <mergeCell ref="T6:T8"/>
    <mergeCell ref="D6:D8"/>
    <mergeCell ref="E6:E8"/>
    <mergeCell ref="F6:F8"/>
    <mergeCell ref="G6:G8"/>
    <mergeCell ref="H6:H8"/>
    <mergeCell ref="D5:H5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B57FF-54D6-4778-980B-1FC773C42D48}">
  <sheetPr>
    <tabColor rgb="FFFFFF00"/>
    <pageSetUpPr fitToPage="1"/>
  </sheetPr>
  <dimension ref="B1:R17"/>
  <sheetViews>
    <sheetView topLeftCell="K1" zoomScaleNormal="100" workbookViewId="0">
      <selection activeCell="P8" sqref="P8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8" x14ac:dyDescent="0.15">
      <c r="B1" s="39" t="s">
        <v>26</v>
      </c>
      <c r="M1" s="156" t="s">
        <v>27</v>
      </c>
      <c r="N1" s="156"/>
      <c r="O1" s="157"/>
      <c r="P1" s="158"/>
      <c r="Q1" s="158"/>
      <c r="R1" s="159"/>
    </row>
    <row r="2" spans="2:18" ht="8.25" customHeight="1" x14ac:dyDescent="0.15"/>
    <row r="3" spans="2:18" ht="14.25" thickBot="1" x14ac:dyDescent="0.2">
      <c r="B3" s="94" t="s">
        <v>117</v>
      </c>
    </row>
    <row r="4" spans="2:18" x14ac:dyDescent="0.15">
      <c r="C4" s="160" t="s">
        <v>28</v>
      </c>
      <c r="D4" s="148" t="s">
        <v>29</v>
      </c>
      <c r="E4" s="148"/>
      <c r="F4" s="148"/>
      <c r="G4" s="148"/>
      <c r="H4" s="148"/>
      <c r="I4" s="148"/>
      <c r="J4" s="148"/>
      <c r="K4" s="148"/>
      <c r="L4" s="148"/>
      <c r="M4" s="40" t="s">
        <v>5</v>
      </c>
      <c r="N4" s="40" t="s">
        <v>30</v>
      </c>
      <c r="O4" s="41" t="s">
        <v>6</v>
      </c>
      <c r="P4" s="163" t="s">
        <v>31</v>
      </c>
      <c r="Q4" s="152" t="s">
        <v>114</v>
      </c>
      <c r="R4" s="166" t="s">
        <v>32</v>
      </c>
    </row>
    <row r="5" spans="2:18" x14ac:dyDescent="0.15">
      <c r="C5" s="161"/>
      <c r="D5" s="168" t="s">
        <v>33</v>
      </c>
      <c r="E5" s="168"/>
      <c r="F5" s="168"/>
      <c r="G5" s="168"/>
      <c r="H5" s="168"/>
      <c r="I5" s="168"/>
      <c r="J5" s="168" t="s">
        <v>34</v>
      </c>
      <c r="K5" s="168" t="s">
        <v>35</v>
      </c>
      <c r="L5" s="169" t="s">
        <v>36</v>
      </c>
      <c r="M5" s="168" t="s">
        <v>5</v>
      </c>
      <c r="N5" s="168" t="s">
        <v>30</v>
      </c>
      <c r="O5" s="170" t="s">
        <v>6</v>
      </c>
      <c r="P5" s="164"/>
      <c r="Q5" s="165"/>
      <c r="R5" s="167"/>
    </row>
    <row r="6" spans="2:18" x14ac:dyDescent="0.15">
      <c r="C6" s="161"/>
      <c r="D6" s="168" t="s">
        <v>37</v>
      </c>
      <c r="E6" s="168"/>
      <c r="F6" s="168"/>
      <c r="G6" s="168" t="s">
        <v>38</v>
      </c>
      <c r="H6" s="168"/>
      <c r="I6" s="168"/>
      <c r="J6" s="168"/>
      <c r="K6" s="168"/>
      <c r="L6" s="168"/>
      <c r="M6" s="168"/>
      <c r="N6" s="168"/>
      <c r="O6" s="170"/>
      <c r="P6" s="164"/>
      <c r="Q6" s="165"/>
      <c r="R6" s="167"/>
    </row>
    <row r="7" spans="2:18" x14ac:dyDescent="0.15">
      <c r="C7" s="162"/>
      <c r="D7" s="42" t="s">
        <v>39</v>
      </c>
      <c r="E7" s="42" t="s">
        <v>40</v>
      </c>
      <c r="F7" s="42" t="s">
        <v>41</v>
      </c>
      <c r="G7" s="42" t="s">
        <v>42</v>
      </c>
      <c r="H7" s="42" t="s">
        <v>43</v>
      </c>
      <c r="I7" s="42" t="s">
        <v>44</v>
      </c>
      <c r="J7" s="168"/>
      <c r="K7" s="168"/>
      <c r="L7" s="168"/>
      <c r="M7" s="168"/>
      <c r="N7" s="168"/>
      <c r="O7" s="170"/>
      <c r="P7" s="164"/>
      <c r="Q7" s="165"/>
      <c r="R7" s="167"/>
    </row>
    <row r="8" spans="2:18" ht="27.75" thickBot="1" x14ac:dyDescent="0.2">
      <c r="B8" s="43" t="s">
        <v>45</v>
      </c>
      <c r="C8" s="44" t="s">
        <v>46</v>
      </c>
      <c r="D8" s="45">
        <f>'経費区分集計表(記載例)'!I31</f>
        <v>100000</v>
      </c>
      <c r="E8" s="45">
        <f>'経費区分集計表(記載例)'!J31</f>
        <v>400000</v>
      </c>
      <c r="F8" s="45">
        <f>'経費区分集計表(記載例)'!K31</f>
        <v>0</v>
      </c>
      <c r="G8" s="45">
        <f>'経費区分集計表(記載例)'!L31</f>
        <v>20000</v>
      </c>
      <c r="H8" s="45">
        <f>'経費区分集計表(記載例)'!M31</f>
        <v>130000</v>
      </c>
      <c r="I8" s="45">
        <f>'経費区分集計表(記載例)'!N31</f>
        <v>110500</v>
      </c>
      <c r="J8" s="45">
        <f>'経費区分集計表(記載例)'!O31</f>
        <v>0</v>
      </c>
      <c r="K8" s="45">
        <f>'経費区分集計表(記載例)'!P31</f>
        <v>0</v>
      </c>
      <c r="L8" s="45">
        <f>'経費区分集計表(記載例)'!Q31</f>
        <v>0</v>
      </c>
      <c r="M8" s="45">
        <f>'経費区分集計表(記載例)'!R31</f>
        <v>39670000</v>
      </c>
      <c r="N8" s="45">
        <f>'経費区分集計表(記載例)'!S31</f>
        <v>0</v>
      </c>
      <c r="O8" s="46">
        <f>'経費区分集計表(記載例)'!T31</f>
        <v>0</v>
      </c>
      <c r="P8" s="47">
        <f>SUM(D8:O8)</f>
        <v>40430500</v>
      </c>
      <c r="Q8" s="93" t="s">
        <v>115</v>
      </c>
      <c r="R8" s="48">
        <f>P8*(2/3)</f>
        <v>26953666.666666664</v>
      </c>
    </row>
    <row r="10" spans="2:18" ht="18.75" customHeight="1" thickBot="1" x14ac:dyDescent="0.2">
      <c r="B10" s="39" t="s">
        <v>47</v>
      </c>
      <c r="H10" s="146" t="s">
        <v>48</v>
      </c>
      <c r="I10" s="146"/>
      <c r="J10" s="146" t="s">
        <v>49</v>
      </c>
      <c r="K10" s="146"/>
      <c r="L10" s="147"/>
      <c r="M10" s="147"/>
      <c r="N10" s="91" t="s">
        <v>50</v>
      </c>
    </row>
    <row r="11" spans="2:18" ht="56.25" customHeight="1" x14ac:dyDescent="0.15">
      <c r="C11" s="49"/>
      <c r="D11" s="148" t="s">
        <v>51</v>
      </c>
      <c r="E11" s="148"/>
      <c r="F11" s="149"/>
      <c r="G11" s="50" t="s">
        <v>52</v>
      </c>
      <c r="H11" s="150" t="s">
        <v>126</v>
      </c>
      <c r="I11" s="151"/>
      <c r="J11" s="152" t="s">
        <v>116</v>
      </c>
      <c r="K11" s="153"/>
      <c r="L11" s="154"/>
      <c r="M11" s="155"/>
      <c r="N11" s="90" t="s">
        <v>121</v>
      </c>
      <c r="O11" s="41" t="s">
        <v>53</v>
      </c>
      <c r="P11" s="51" t="s">
        <v>54</v>
      </c>
      <c r="Q11" s="52"/>
      <c r="R11" s="92" t="s">
        <v>55</v>
      </c>
    </row>
    <row r="12" spans="2:18" ht="37.5" customHeight="1" thickBot="1" x14ac:dyDescent="0.2">
      <c r="C12" s="53"/>
      <c r="D12" s="140" t="s">
        <v>66</v>
      </c>
      <c r="E12" s="140"/>
      <c r="F12" s="140"/>
      <c r="G12" s="54">
        <v>40</v>
      </c>
      <c r="H12" s="141"/>
      <c r="I12" s="141"/>
      <c r="J12" s="142">
        <f>G12*(2/3)*40000</f>
        <v>1066666.6666666665</v>
      </c>
      <c r="K12" s="142"/>
      <c r="L12" s="143"/>
      <c r="M12" s="143"/>
      <c r="N12" s="89">
        <f>IF(J12&gt;=1000000,1000000,J12)</f>
        <v>1000000</v>
      </c>
      <c r="O12" s="46">
        <v>5000000</v>
      </c>
      <c r="P12" s="47">
        <f>O12</f>
        <v>5000000</v>
      </c>
      <c r="Q12" s="55"/>
      <c r="R12" s="48">
        <f>N12</f>
        <v>1000000</v>
      </c>
    </row>
    <row r="13" spans="2:18" ht="37.5" customHeight="1" thickBot="1" x14ac:dyDescent="0.2">
      <c r="B13" s="43" t="s">
        <v>56</v>
      </c>
      <c r="C13" s="144" t="s">
        <v>57</v>
      </c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56">
        <f>P12</f>
        <v>5000000</v>
      </c>
      <c r="Q13" s="57"/>
      <c r="R13" s="58">
        <f>R12</f>
        <v>1000000</v>
      </c>
    </row>
    <row r="15" spans="2:18" ht="14.25" thickBot="1" x14ac:dyDescent="0.2"/>
    <row r="16" spans="2:18" ht="37.5" customHeight="1" thickBot="1" x14ac:dyDescent="0.2">
      <c r="C16" s="137" t="s">
        <v>113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9"/>
      <c r="P16" s="56">
        <f>P8+P13</f>
        <v>45430500</v>
      </c>
      <c r="Q16" s="57"/>
      <c r="R16" s="58">
        <f>ROUNDDOWN((R8+R13),-3)</f>
        <v>27953000</v>
      </c>
    </row>
    <row r="17" spans="18:18" x14ac:dyDescent="0.15">
      <c r="R17" s="59" t="s">
        <v>58</v>
      </c>
    </row>
  </sheetData>
  <mergeCells count="29">
    <mergeCell ref="M1:N1"/>
    <mergeCell ref="O1:R1"/>
    <mergeCell ref="C4:C7"/>
    <mergeCell ref="D4:L4"/>
    <mergeCell ref="P4:P7"/>
    <mergeCell ref="Q4:Q7"/>
    <mergeCell ref="R4:R7"/>
    <mergeCell ref="D5:I5"/>
    <mergeCell ref="J5:J7"/>
    <mergeCell ref="K5:K7"/>
    <mergeCell ref="L5:L7"/>
    <mergeCell ref="M5:M7"/>
    <mergeCell ref="N5:N7"/>
    <mergeCell ref="O5:O7"/>
    <mergeCell ref="D6:F6"/>
    <mergeCell ref="G6:I6"/>
    <mergeCell ref="H10:I10"/>
    <mergeCell ref="J10:K10"/>
    <mergeCell ref="L10:M10"/>
    <mergeCell ref="D11:F11"/>
    <mergeCell ref="H11:I11"/>
    <mergeCell ref="J11:K11"/>
    <mergeCell ref="L11:M11"/>
    <mergeCell ref="C16:O16"/>
    <mergeCell ref="D12:F12"/>
    <mergeCell ref="H12:I12"/>
    <mergeCell ref="J12:K12"/>
    <mergeCell ref="L12:M12"/>
    <mergeCell ref="C13:O13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5776-B014-4438-9496-30948B38D9E5}">
  <sheetPr>
    <tabColor theme="9" tint="-0.249977111117893"/>
    <pageSetUpPr fitToPage="1"/>
  </sheetPr>
  <dimension ref="A1:AG53"/>
  <sheetViews>
    <sheetView showGridLines="0" tabSelected="1" view="pageBreakPreview" zoomScale="115" zoomScaleNormal="100" zoomScaleSheetLayoutView="115" workbookViewId="0">
      <selection activeCell="S29" sqref="S29:AG29"/>
    </sheetView>
  </sheetViews>
  <sheetFormatPr defaultColWidth="2.625" defaultRowHeight="12.75" x14ac:dyDescent="0.15"/>
  <cols>
    <col min="1" max="15" width="2.625" style="78"/>
    <col min="16" max="16" width="2.625" style="78" customWidth="1"/>
    <col min="17" max="17" width="2.625" style="78"/>
    <col min="18" max="18" width="4.25" style="78" customWidth="1"/>
    <col min="19" max="19" width="2.5" style="78" customWidth="1"/>
    <col min="20" max="20" width="2.625" style="78" customWidth="1"/>
    <col min="21" max="21" width="2.625" style="78"/>
    <col min="22" max="22" width="2.875" style="78" customWidth="1"/>
    <col min="23" max="16384" width="2.625" style="78"/>
  </cols>
  <sheetData>
    <row r="1" spans="1:33" x14ac:dyDescent="0.1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95"/>
      <c r="V1" s="87"/>
      <c r="W1" s="87"/>
      <c r="X1" s="182"/>
      <c r="Y1" s="182"/>
      <c r="Z1" s="182"/>
      <c r="AA1" s="182"/>
      <c r="AB1" s="182"/>
      <c r="AC1" s="182"/>
      <c r="AD1" s="182"/>
      <c r="AE1" s="182"/>
      <c r="AF1" s="182"/>
      <c r="AG1" s="182"/>
    </row>
    <row r="2" spans="1:33" x14ac:dyDescent="0.15">
      <c r="A2" s="238" t="s">
        <v>129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</row>
    <row r="3" spans="1:33" x14ac:dyDescent="0.15">
      <c r="A3" s="79"/>
      <c r="B3" s="239" t="s">
        <v>128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</row>
    <row r="4" spans="1:33" x14ac:dyDescent="0.15">
      <c r="A4" s="240" t="s">
        <v>130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</row>
    <row r="5" spans="1:33" s="80" customFormat="1" ht="20.100000000000001" customHeight="1" x14ac:dyDescent="0.15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</row>
    <row r="6" spans="1:33" ht="18.75" customHeight="1" x14ac:dyDescent="0.15">
      <c r="B6" s="241" t="s">
        <v>83</v>
      </c>
      <c r="C6" s="242"/>
      <c r="D6" s="242"/>
      <c r="E6" s="243"/>
      <c r="F6" s="246" t="s">
        <v>84</v>
      </c>
      <c r="G6" s="247"/>
      <c r="H6" s="247"/>
      <c r="I6" s="247"/>
      <c r="J6" s="247"/>
      <c r="K6" s="247"/>
      <c r="L6" s="248"/>
      <c r="M6" s="229" t="s">
        <v>85</v>
      </c>
      <c r="N6" s="203"/>
      <c r="O6" s="203"/>
      <c r="P6" s="203"/>
      <c r="Q6" s="203"/>
      <c r="R6" s="203"/>
      <c r="S6" s="204"/>
      <c r="T6" s="229" t="s">
        <v>86</v>
      </c>
      <c r="U6" s="203"/>
      <c r="V6" s="203"/>
      <c r="W6" s="203"/>
      <c r="X6" s="203"/>
      <c r="Y6" s="203"/>
      <c r="Z6" s="204"/>
      <c r="AA6" s="255" t="s">
        <v>87</v>
      </c>
      <c r="AB6" s="203"/>
      <c r="AC6" s="203"/>
      <c r="AD6" s="203"/>
      <c r="AE6" s="203"/>
      <c r="AF6" s="203"/>
      <c r="AG6" s="204"/>
    </row>
    <row r="7" spans="1:33" ht="11.25" customHeight="1" x14ac:dyDescent="0.15">
      <c r="B7" s="244"/>
      <c r="C7" s="240"/>
      <c r="D7" s="240"/>
      <c r="E7" s="245"/>
      <c r="F7" s="249"/>
      <c r="G7" s="250"/>
      <c r="H7" s="250"/>
      <c r="I7" s="250"/>
      <c r="J7" s="250"/>
      <c r="K7" s="250"/>
      <c r="L7" s="251"/>
      <c r="M7" s="205"/>
      <c r="N7" s="206"/>
      <c r="O7" s="206"/>
      <c r="P7" s="206"/>
      <c r="Q7" s="206"/>
      <c r="R7" s="206"/>
      <c r="S7" s="207"/>
      <c r="T7" s="205"/>
      <c r="U7" s="206"/>
      <c r="V7" s="206"/>
      <c r="W7" s="206"/>
      <c r="X7" s="206"/>
      <c r="Y7" s="206"/>
      <c r="Z7" s="207"/>
      <c r="AA7" s="205"/>
      <c r="AB7" s="206"/>
      <c r="AC7" s="206"/>
      <c r="AD7" s="206"/>
      <c r="AE7" s="206"/>
      <c r="AF7" s="206"/>
      <c r="AG7" s="207"/>
    </row>
    <row r="8" spans="1:33" ht="10.5" customHeight="1" x14ac:dyDescent="0.15">
      <c r="B8" s="244"/>
      <c r="C8" s="240"/>
      <c r="D8" s="240"/>
      <c r="E8" s="245"/>
      <c r="F8" s="252"/>
      <c r="G8" s="253"/>
      <c r="H8" s="253"/>
      <c r="I8" s="253"/>
      <c r="J8" s="253"/>
      <c r="K8" s="253"/>
      <c r="L8" s="254"/>
      <c r="M8" s="208"/>
      <c r="N8" s="209"/>
      <c r="O8" s="209"/>
      <c r="P8" s="209"/>
      <c r="Q8" s="209"/>
      <c r="R8" s="209"/>
      <c r="S8" s="210"/>
      <c r="T8" s="208"/>
      <c r="U8" s="209"/>
      <c r="V8" s="209"/>
      <c r="W8" s="209"/>
      <c r="X8" s="209"/>
      <c r="Y8" s="209"/>
      <c r="Z8" s="210"/>
      <c r="AA8" s="208"/>
      <c r="AB8" s="209"/>
      <c r="AC8" s="209"/>
      <c r="AD8" s="209"/>
      <c r="AE8" s="209"/>
      <c r="AF8" s="209"/>
      <c r="AG8" s="210"/>
    </row>
    <row r="9" spans="1:33" ht="18.75" customHeight="1" x14ac:dyDescent="0.15">
      <c r="B9" s="244"/>
      <c r="C9" s="240"/>
      <c r="D9" s="240"/>
      <c r="E9" s="245"/>
      <c r="F9" s="192"/>
      <c r="G9" s="193"/>
      <c r="H9" s="193"/>
      <c r="I9" s="193"/>
      <c r="J9" s="193"/>
      <c r="K9" s="193"/>
      <c r="L9" s="194"/>
      <c r="M9" s="195"/>
      <c r="N9" s="196"/>
      <c r="O9" s="196"/>
      <c r="P9" s="196"/>
      <c r="Q9" s="196"/>
      <c r="R9" s="196"/>
      <c r="S9" s="197"/>
      <c r="T9" s="198">
        <f>F9-M9</f>
        <v>0</v>
      </c>
      <c r="U9" s="198"/>
      <c r="V9" s="198"/>
      <c r="W9" s="198"/>
      <c r="X9" s="198"/>
      <c r="Y9" s="198"/>
      <c r="Z9" s="198"/>
      <c r="AA9" s="199">
        <f>L39</f>
        <v>0</v>
      </c>
      <c r="AB9" s="200"/>
      <c r="AC9" s="200"/>
      <c r="AD9" s="200"/>
      <c r="AE9" s="200"/>
      <c r="AF9" s="200"/>
      <c r="AG9" s="201"/>
    </row>
    <row r="10" spans="1:33" ht="18.75" customHeight="1" x14ac:dyDescent="0.15">
      <c r="B10" s="244"/>
      <c r="C10" s="240"/>
      <c r="D10" s="240"/>
      <c r="E10" s="245"/>
      <c r="F10" s="202" t="s">
        <v>88</v>
      </c>
      <c r="G10" s="203"/>
      <c r="H10" s="203"/>
      <c r="I10" s="203"/>
      <c r="J10" s="203"/>
      <c r="K10" s="203"/>
      <c r="L10" s="204"/>
      <c r="M10" s="211" t="s">
        <v>89</v>
      </c>
      <c r="N10" s="212"/>
      <c r="O10" s="212"/>
      <c r="P10" s="212"/>
      <c r="Q10" s="212"/>
      <c r="R10" s="212"/>
      <c r="S10" s="213"/>
      <c r="T10" s="220" t="s">
        <v>90</v>
      </c>
      <c r="U10" s="221"/>
      <c r="V10" s="221"/>
      <c r="W10" s="221"/>
      <c r="X10" s="221"/>
      <c r="Y10" s="221"/>
      <c r="Z10" s="222"/>
      <c r="AA10" s="229" t="s">
        <v>91</v>
      </c>
      <c r="AB10" s="230"/>
      <c r="AC10" s="230"/>
      <c r="AD10" s="230"/>
      <c r="AE10" s="230"/>
      <c r="AF10" s="230"/>
      <c r="AG10" s="231"/>
    </row>
    <row r="11" spans="1:33" ht="18.75" customHeight="1" x14ac:dyDescent="0.15">
      <c r="B11" s="244"/>
      <c r="C11" s="240"/>
      <c r="D11" s="240"/>
      <c r="E11" s="245"/>
      <c r="F11" s="205"/>
      <c r="G11" s="206"/>
      <c r="H11" s="206"/>
      <c r="I11" s="206"/>
      <c r="J11" s="206"/>
      <c r="K11" s="206"/>
      <c r="L11" s="207"/>
      <c r="M11" s="214"/>
      <c r="N11" s="215"/>
      <c r="O11" s="215"/>
      <c r="P11" s="215"/>
      <c r="Q11" s="215"/>
      <c r="R11" s="215"/>
      <c r="S11" s="216"/>
      <c r="T11" s="223"/>
      <c r="U11" s="224"/>
      <c r="V11" s="224"/>
      <c r="W11" s="224"/>
      <c r="X11" s="224"/>
      <c r="Y11" s="224"/>
      <c r="Z11" s="225"/>
      <c r="AA11" s="232"/>
      <c r="AB11" s="233"/>
      <c r="AC11" s="233"/>
      <c r="AD11" s="233"/>
      <c r="AE11" s="233"/>
      <c r="AF11" s="233"/>
      <c r="AG11" s="234"/>
    </row>
    <row r="12" spans="1:33" ht="13.5" customHeight="1" x14ac:dyDescent="0.15">
      <c r="B12" s="244"/>
      <c r="C12" s="240"/>
      <c r="D12" s="240"/>
      <c r="E12" s="245"/>
      <c r="F12" s="208"/>
      <c r="G12" s="209"/>
      <c r="H12" s="209"/>
      <c r="I12" s="209"/>
      <c r="J12" s="209"/>
      <c r="K12" s="209"/>
      <c r="L12" s="210"/>
      <c r="M12" s="217"/>
      <c r="N12" s="218"/>
      <c r="O12" s="218"/>
      <c r="P12" s="218"/>
      <c r="Q12" s="218"/>
      <c r="R12" s="218"/>
      <c r="S12" s="219"/>
      <c r="T12" s="226"/>
      <c r="U12" s="227"/>
      <c r="V12" s="227"/>
      <c r="W12" s="227"/>
      <c r="X12" s="227"/>
      <c r="Y12" s="227"/>
      <c r="Z12" s="228"/>
      <c r="AA12" s="235"/>
      <c r="AB12" s="236"/>
      <c r="AC12" s="236"/>
      <c r="AD12" s="236"/>
      <c r="AE12" s="236"/>
      <c r="AF12" s="236"/>
      <c r="AG12" s="237"/>
    </row>
    <row r="13" spans="1:33" ht="18.75" customHeight="1" x14ac:dyDescent="0.15">
      <c r="B13" s="244"/>
      <c r="C13" s="240"/>
      <c r="D13" s="240"/>
      <c r="E13" s="245"/>
      <c r="F13" s="256" t="s">
        <v>92</v>
      </c>
      <c r="G13" s="257"/>
      <c r="H13" s="257"/>
      <c r="I13" s="257"/>
      <c r="J13" s="257"/>
      <c r="K13" s="257"/>
      <c r="L13" s="258"/>
      <c r="M13" s="198">
        <f>IF(AA9&gt;F13,F13,AA9)</f>
        <v>0</v>
      </c>
      <c r="N13" s="198"/>
      <c r="O13" s="198"/>
      <c r="P13" s="198"/>
      <c r="Q13" s="198"/>
      <c r="R13" s="198"/>
      <c r="S13" s="198"/>
      <c r="T13" s="198">
        <f>IF(T9&gt;M13,M13,T9)</f>
        <v>0</v>
      </c>
      <c r="U13" s="198"/>
      <c r="V13" s="198"/>
      <c r="W13" s="198"/>
      <c r="X13" s="198"/>
      <c r="Y13" s="198"/>
      <c r="Z13" s="198"/>
      <c r="AA13" s="199">
        <f>AC38</f>
        <v>0</v>
      </c>
      <c r="AB13" s="200"/>
      <c r="AC13" s="200"/>
      <c r="AD13" s="200"/>
      <c r="AE13" s="200"/>
      <c r="AF13" s="200"/>
      <c r="AG13" s="201"/>
    </row>
    <row r="14" spans="1:33" ht="17.100000000000001" customHeight="1" x14ac:dyDescent="0.15">
      <c r="B14" s="183" t="s">
        <v>93</v>
      </c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5"/>
    </row>
    <row r="15" spans="1:33" ht="17.100000000000001" customHeight="1" x14ac:dyDescent="0.15">
      <c r="B15" s="186" t="s">
        <v>94</v>
      </c>
      <c r="C15" s="187"/>
      <c r="D15" s="187"/>
      <c r="E15" s="187"/>
      <c r="F15" s="187"/>
      <c r="G15" s="187"/>
      <c r="H15" s="187"/>
      <c r="I15" s="187"/>
      <c r="J15" s="187"/>
      <c r="K15" s="188"/>
      <c r="L15" s="189" t="s">
        <v>95</v>
      </c>
      <c r="M15" s="190"/>
      <c r="N15" s="190"/>
      <c r="O15" s="190"/>
      <c r="P15" s="190"/>
      <c r="Q15" s="190"/>
      <c r="R15" s="191"/>
      <c r="S15" s="189" t="s">
        <v>96</v>
      </c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1"/>
    </row>
    <row r="16" spans="1:33" ht="14.25" customHeight="1" x14ac:dyDescent="0.15">
      <c r="B16" s="171" t="s">
        <v>97</v>
      </c>
      <c r="C16" s="172"/>
      <c r="D16" s="172"/>
      <c r="E16" s="172"/>
      <c r="F16" s="172"/>
      <c r="G16" s="172"/>
      <c r="H16" s="172"/>
      <c r="I16" s="172"/>
      <c r="J16" s="172"/>
      <c r="K16" s="173"/>
      <c r="L16" s="174">
        <f>補助金所要額算出表!D8</f>
        <v>0</v>
      </c>
      <c r="M16" s="175"/>
      <c r="N16" s="175"/>
      <c r="O16" s="175"/>
      <c r="P16" s="175"/>
      <c r="Q16" s="175"/>
      <c r="R16" s="176"/>
      <c r="S16" s="177" t="s">
        <v>98</v>
      </c>
      <c r="T16" s="178"/>
      <c r="U16" s="178"/>
      <c r="V16" s="178"/>
      <c r="W16" s="178"/>
      <c r="X16" s="178"/>
      <c r="Y16" s="179">
        <f>SUM(L16:R24)</f>
        <v>0</v>
      </c>
      <c r="Z16" s="180"/>
      <c r="AA16" s="180"/>
      <c r="AB16" s="180"/>
      <c r="AC16" s="180"/>
      <c r="AD16" s="180"/>
      <c r="AE16" s="180"/>
      <c r="AF16" s="180"/>
      <c r="AG16" s="181"/>
    </row>
    <row r="17" spans="2:33" ht="14.25" customHeight="1" x14ac:dyDescent="0.15">
      <c r="B17" s="171" t="s">
        <v>99</v>
      </c>
      <c r="C17" s="172"/>
      <c r="D17" s="172"/>
      <c r="E17" s="172"/>
      <c r="F17" s="172"/>
      <c r="G17" s="172"/>
      <c r="H17" s="172"/>
      <c r="I17" s="172"/>
      <c r="J17" s="172"/>
      <c r="K17" s="173"/>
      <c r="L17" s="174">
        <f>補助金所要額算出表!E8</f>
        <v>0</v>
      </c>
      <c r="M17" s="175"/>
      <c r="N17" s="175"/>
      <c r="O17" s="175"/>
      <c r="P17" s="175"/>
      <c r="Q17" s="175"/>
      <c r="R17" s="176"/>
      <c r="S17" s="171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3"/>
    </row>
    <row r="18" spans="2:33" ht="14.25" customHeight="1" x14ac:dyDescent="0.15">
      <c r="B18" s="171" t="s">
        <v>100</v>
      </c>
      <c r="C18" s="172"/>
      <c r="D18" s="172"/>
      <c r="E18" s="172"/>
      <c r="F18" s="172"/>
      <c r="G18" s="172"/>
      <c r="H18" s="172"/>
      <c r="I18" s="172"/>
      <c r="J18" s="172"/>
      <c r="K18" s="173"/>
      <c r="L18" s="174">
        <f>補助金所要額算出表!F8</f>
        <v>0</v>
      </c>
      <c r="M18" s="175"/>
      <c r="N18" s="175"/>
      <c r="O18" s="175"/>
      <c r="P18" s="175"/>
      <c r="Q18" s="175"/>
      <c r="R18" s="176"/>
      <c r="S18" s="171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3"/>
    </row>
    <row r="19" spans="2:33" ht="14.25" customHeight="1" x14ac:dyDescent="0.15">
      <c r="B19" s="171" t="s">
        <v>101</v>
      </c>
      <c r="C19" s="172"/>
      <c r="D19" s="172"/>
      <c r="E19" s="172"/>
      <c r="F19" s="172"/>
      <c r="G19" s="172"/>
      <c r="H19" s="172"/>
      <c r="I19" s="172"/>
      <c r="J19" s="172"/>
      <c r="K19" s="173"/>
      <c r="L19" s="174">
        <f>補助金所要額算出表!G8</f>
        <v>0</v>
      </c>
      <c r="M19" s="175"/>
      <c r="N19" s="175"/>
      <c r="O19" s="175"/>
      <c r="P19" s="175"/>
      <c r="Q19" s="175"/>
      <c r="R19" s="176"/>
      <c r="S19" s="171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3"/>
    </row>
    <row r="20" spans="2:33" ht="14.25" customHeight="1" x14ac:dyDescent="0.15">
      <c r="B20" s="171" t="s">
        <v>102</v>
      </c>
      <c r="C20" s="172"/>
      <c r="D20" s="172"/>
      <c r="E20" s="172"/>
      <c r="F20" s="172"/>
      <c r="G20" s="172"/>
      <c r="H20" s="172"/>
      <c r="I20" s="172"/>
      <c r="J20" s="172"/>
      <c r="K20" s="173"/>
      <c r="L20" s="174">
        <f>補助金所要額算出表!H8</f>
        <v>0</v>
      </c>
      <c r="M20" s="175"/>
      <c r="N20" s="175"/>
      <c r="O20" s="175"/>
      <c r="P20" s="175"/>
      <c r="Q20" s="175"/>
      <c r="R20" s="176"/>
      <c r="S20" s="171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3"/>
    </row>
    <row r="21" spans="2:33" ht="14.25" customHeight="1" x14ac:dyDescent="0.15">
      <c r="B21" s="171" t="s">
        <v>103</v>
      </c>
      <c r="C21" s="172"/>
      <c r="D21" s="172"/>
      <c r="E21" s="172"/>
      <c r="F21" s="172"/>
      <c r="G21" s="172"/>
      <c r="H21" s="172"/>
      <c r="I21" s="172"/>
      <c r="J21" s="172"/>
      <c r="K21" s="173"/>
      <c r="L21" s="174">
        <f>補助金所要額算出表!I8</f>
        <v>0</v>
      </c>
      <c r="M21" s="175"/>
      <c r="N21" s="175"/>
      <c r="O21" s="175"/>
      <c r="P21" s="175"/>
      <c r="Q21" s="175"/>
      <c r="R21" s="176"/>
      <c r="S21" s="171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3"/>
    </row>
    <row r="22" spans="2:33" ht="14.25" customHeight="1" x14ac:dyDescent="0.15">
      <c r="B22" s="171" t="s">
        <v>104</v>
      </c>
      <c r="C22" s="172"/>
      <c r="D22" s="172"/>
      <c r="E22" s="172"/>
      <c r="F22" s="172"/>
      <c r="G22" s="172"/>
      <c r="H22" s="172"/>
      <c r="I22" s="172"/>
      <c r="J22" s="172"/>
      <c r="K22" s="173"/>
      <c r="L22" s="174">
        <f>補助金所要額算出表!J8</f>
        <v>0</v>
      </c>
      <c r="M22" s="175"/>
      <c r="N22" s="175"/>
      <c r="O22" s="175"/>
      <c r="P22" s="175"/>
      <c r="Q22" s="175"/>
      <c r="R22" s="176"/>
      <c r="S22" s="171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3"/>
    </row>
    <row r="23" spans="2:33" ht="14.25" customHeight="1" x14ac:dyDescent="0.15">
      <c r="B23" s="171" t="s">
        <v>105</v>
      </c>
      <c r="C23" s="172"/>
      <c r="D23" s="172"/>
      <c r="E23" s="172"/>
      <c r="F23" s="172"/>
      <c r="G23" s="172"/>
      <c r="H23" s="172"/>
      <c r="I23" s="172"/>
      <c r="J23" s="172"/>
      <c r="K23" s="173"/>
      <c r="L23" s="174">
        <f>補助金所要額算出表!K8</f>
        <v>0</v>
      </c>
      <c r="M23" s="175"/>
      <c r="N23" s="175"/>
      <c r="O23" s="175"/>
      <c r="P23" s="175"/>
      <c r="Q23" s="175"/>
      <c r="R23" s="176"/>
      <c r="S23" s="171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3"/>
    </row>
    <row r="24" spans="2:33" ht="14.25" customHeight="1" x14ac:dyDescent="0.15">
      <c r="B24" s="171" t="s">
        <v>106</v>
      </c>
      <c r="C24" s="172"/>
      <c r="D24" s="172"/>
      <c r="E24" s="172"/>
      <c r="F24" s="172"/>
      <c r="G24" s="172"/>
      <c r="H24" s="172"/>
      <c r="I24" s="172"/>
      <c r="J24" s="172"/>
      <c r="K24" s="173"/>
      <c r="L24" s="174">
        <f>補助金所要額算出表!L8</f>
        <v>0</v>
      </c>
      <c r="M24" s="175"/>
      <c r="N24" s="175"/>
      <c r="O24" s="175"/>
      <c r="P24" s="175"/>
      <c r="Q24" s="175"/>
      <c r="R24" s="176"/>
      <c r="S24" s="171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3"/>
    </row>
    <row r="25" spans="2:33" ht="14.25" customHeight="1" x14ac:dyDescent="0.15">
      <c r="B25" s="171" t="s">
        <v>107</v>
      </c>
      <c r="C25" s="172"/>
      <c r="D25" s="172"/>
      <c r="E25" s="172"/>
      <c r="F25" s="172"/>
      <c r="G25" s="172"/>
      <c r="H25" s="172"/>
      <c r="I25" s="172"/>
      <c r="J25" s="172"/>
      <c r="K25" s="173"/>
      <c r="L25" s="174">
        <f>補助金所要額算出表!M8</f>
        <v>0</v>
      </c>
      <c r="M25" s="175"/>
      <c r="N25" s="175"/>
      <c r="O25" s="175"/>
      <c r="P25" s="175"/>
      <c r="Q25" s="175"/>
      <c r="R25" s="176"/>
      <c r="S25" s="171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3"/>
    </row>
    <row r="26" spans="2:33" ht="14.25" customHeight="1" x14ac:dyDescent="0.15">
      <c r="B26" s="171" t="s">
        <v>108</v>
      </c>
      <c r="C26" s="172"/>
      <c r="D26" s="172"/>
      <c r="E26" s="172"/>
      <c r="F26" s="172"/>
      <c r="G26" s="172"/>
      <c r="H26" s="172"/>
      <c r="I26" s="172"/>
      <c r="J26" s="172"/>
      <c r="K26" s="173"/>
      <c r="L26" s="174">
        <f>補助金所要額算出表!N8</f>
        <v>0</v>
      </c>
      <c r="M26" s="175"/>
      <c r="N26" s="175"/>
      <c r="O26" s="175"/>
      <c r="P26" s="175"/>
      <c r="Q26" s="175"/>
      <c r="R26" s="176"/>
      <c r="S26" s="171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3"/>
    </row>
    <row r="27" spans="2:33" ht="14.25" customHeight="1" x14ac:dyDescent="0.15">
      <c r="B27" s="171" t="s">
        <v>109</v>
      </c>
      <c r="C27" s="172"/>
      <c r="D27" s="172"/>
      <c r="E27" s="172"/>
      <c r="F27" s="172"/>
      <c r="G27" s="172"/>
      <c r="H27" s="172"/>
      <c r="I27" s="172"/>
      <c r="J27" s="172"/>
      <c r="K27" s="173"/>
      <c r="L27" s="174">
        <f>補助金所要額算出表!O8</f>
        <v>0</v>
      </c>
      <c r="M27" s="175"/>
      <c r="N27" s="175"/>
      <c r="O27" s="175"/>
      <c r="P27" s="175"/>
      <c r="Q27" s="175"/>
      <c r="R27" s="176"/>
      <c r="S27" s="171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3"/>
    </row>
    <row r="28" spans="2:33" ht="14.25" customHeight="1" x14ac:dyDescent="0.15">
      <c r="B28" s="171"/>
      <c r="C28" s="172"/>
      <c r="D28" s="172"/>
      <c r="E28" s="172"/>
      <c r="F28" s="172"/>
      <c r="G28" s="172"/>
      <c r="H28" s="172"/>
      <c r="I28" s="172"/>
      <c r="J28" s="172"/>
      <c r="K28" s="173"/>
      <c r="L28" s="174"/>
      <c r="M28" s="175"/>
      <c r="N28" s="175"/>
      <c r="O28" s="175"/>
      <c r="P28" s="175"/>
      <c r="Q28" s="175"/>
      <c r="R28" s="176"/>
      <c r="S28" s="171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3"/>
    </row>
    <row r="29" spans="2:33" ht="14.25" customHeight="1" x14ac:dyDescent="0.15">
      <c r="B29" s="171"/>
      <c r="C29" s="172"/>
      <c r="D29" s="172"/>
      <c r="E29" s="172"/>
      <c r="F29" s="172"/>
      <c r="G29" s="172"/>
      <c r="H29" s="172"/>
      <c r="I29" s="172"/>
      <c r="J29" s="172"/>
      <c r="K29" s="173"/>
      <c r="L29" s="174"/>
      <c r="M29" s="175"/>
      <c r="N29" s="175"/>
      <c r="O29" s="175"/>
      <c r="P29" s="175"/>
      <c r="Q29" s="175"/>
      <c r="R29" s="176"/>
      <c r="S29" s="171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3"/>
    </row>
    <row r="30" spans="2:33" ht="14.25" customHeight="1" x14ac:dyDescent="0.15">
      <c r="B30" s="171"/>
      <c r="C30" s="172"/>
      <c r="D30" s="172"/>
      <c r="E30" s="172"/>
      <c r="F30" s="172"/>
      <c r="G30" s="172"/>
      <c r="H30" s="172"/>
      <c r="I30" s="172"/>
      <c r="J30" s="172"/>
      <c r="K30" s="173"/>
      <c r="L30" s="174"/>
      <c r="M30" s="175"/>
      <c r="N30" s="175"/>
      <c r="O30" s="175"/>
      <c r="P30" s="175"/>
      <c r="Q30" s="175"/>
      <c r="R30" s="176"/>
      <c r="S30" s="171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3"/>
    </row>
    <row r="31" spans="2:33" ht="14.25" customHeight="1" x14ac:dyDescent="0.15">
      <c r="B31" s="259"/>
      <c r="C31" s="260"/>
      <c r="D31" s="260"/>
      <c r="E31" s="260"/>
      <c r="F31" s="260"/>
      <c r="G31" s="260"/>
      <c r="H31" s="260"/>
      <c r="I31" s="260"/>
      <c r="J31" s="260"/>
      <c r="K31" s="261"/>
      <c r="L31" s="174"/>
      <c r="M31" s="175"/>
      <c r="N31" s="175"/>
      <c r="O31" s="175"/>
      <c r="P31" s="175"/>
      <c r="Q31" s="175"/>
      <c r="R31" s="176"/>
      <c r="S31" s="171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3"/>
    </row>
    <row r="32" spans="2:33" ht="14.25" customHeight="1" x14ac:dyDescent="0.15">
      <c r="B32" s="171"/>
      <c r="C32" s="172"/>
      <c r="D32" s="172"/>
      <c r="E32" s="172"/>
      <c r="F32" s="172"/>
      <c r="G32" s="172"/>
      <c r="H32" s="172"/>
      <c r="I32" s="172"/>
      <c r="J32" s="172"/>
      <c r="K32" s="173"/>
      <c r="L32" s="174"/>
      <c r="M32" s="175"/>
      <c r="N32" s="175"/>
      <c r="O32" s="175"/>
      <c r="P32" s="175"/>
      <c r="Q32" s="175"/>
      <c r="R32" s="176"/>
      <c r="S32" s="171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3"/>
    </row>
    <row r="33" spans="2:33" ht="14.25" customHeight="1" x14ac:dyDescent="0.15">
      <c r="B33" s="171"/>
      <c r="C33" s="172"/>
      <c r="D33" s="172"/>
      <c r="E33" s="172"/>
      <c r="F33" s="172"/>
      <c r="G33" s="172"/>
      <c r="H33" s="172"/>
      <c r="I33" s="172"/>
      <c r="J33" s="172"/>
      <c r="K33" s="173"/>
      <c r="L33" s="174"/>
      <c r="M33" s="175"/>
      <c r="N33" s="175"/>
      <c r="O33" s="175"/>
      <c r="P33" s="175"/>
      <c r="Q33" s="175"/>
      <c r="R33" s="176"/>
      <c r="AG33" s="283"/>
    </row>
    <row r="34" spans="2:33" ht="14.25" customHeight="1" x14ac:dyDescent="0.15">
      <c r="B34" s="171"/>
      <c r="C34" s="172"/>
      <c r="D34" s="172"/>
      <c r="E34" s="172"/>
      <c r="F34" s="172"/>
      <c r="G34" s="172"/>
      <c r="H34" s="172"/>
      <c r="I34" s="172"/>
      <c r="J34" s="172"/>
      <c r="K34" s="173"/>
      <c r="L34" s="174"/>
      <c r="M34" s="175"/>
      <c r="N34" s="175"/>
      <c r="O34" s="175"/>
      <c r="P34" s="175"/>
      <c r="Q34" s="175"/>
      <c r="R34" s="176"/>
      <c r="S34" s="171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3"/>
    </row>
    <row r="35" spans="2:33" ht="14.25" customHeight="1" x14ac:dyDescent="0.15">
      <c r="B35" s="171"/>
      <c r="C35" s="172"/>
      <c r="D35" s="172"/>
      <c r="E35" s="172"/>
      <c r="F35" s="172"/>
      <c r="G35" s="172"/>
      <c r="H35" s="172"/>
      <c r="I35" s="172"/>
      <c r="J35" s="172"/>
      <c r="K35" s="173"/>
      <c r="L35" s="174"/>
      <c r="M35" s="175"/>
      <c r="N35" s="175"/>
      <c r="O35" s="175"/>
      <c r="P35" s="175"/>
      <c r="Q35" s="175"/>
      <c r="R35" s="176"/>
      <c r="S35" s="88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2"/>
      <c r="AF35" s="82"/>
      <c r="AG35" s="83"/>
    </row>
    <row r="36" spans="2:33" ht="14.25" customHeight="1" x14ac:dyDescent="0.15">
      <c r="B36" s="171"/>
      <c r="C36" s="172"/>
      <c r="D36" s="172"/>
      <c r="E36" s="172"/>
      <c r="F36" s="172"/>
      <c r="G36" s="172"/>
      <c r="H36" s="172"/>
      <c r="I36" s="172"/>
      <c r="J36" s="172"/>
      <c r="K36" s="173"/>
      <c r="L36" s="174"/>
      <c r="M36" s="175"/>
      <c r="N36" s="175"/>
      <c r="O36" s="175"/>
      <c r="P36" s="175"/>
      <c r="Q36" s="175"/>
      <c r="R36" s="176"/>
      <c r="S36" s="84"/>
      <c r="T36" s="85"/>
      <c r="U36" s="85"/>
      <c r="V36" s="85"/>
      <c r="W36" s="85"/>
      <c r="X36" s="85"/>
      <c r="Y36" s="85"/>
      <c r="Z36" s="85"/>
      <c r="AA36" s="85"/>
      <c r="AB36" s="81"/>
      <c r="AC36" s="272"/>
      <c r="AD36" s="272"/>
      <c r="AE36" s="272"/>
      <c r="AF36" s="272"/>
      <c r="AG36" s="273"/>
    </row>
    <row r="37" spans="2:33" ht="14.25" customHeight="1" x14ac:dyDescent="0.15">
      <c r="B37" s="274"/>
      <c r="C37" s="275"/>
      <c r="D37" s="275"/>
      <c r="E37" s="275"/>
      <c r="F37" s="275"/>
      <c r="G37" s="275"/>
      <c r="H37" s="275"/>
      <c r="I37" s="275"/>
      <c r="J37" s="275"/>
      <c r="K37" s="276"/>
      <c r="L37" s="174"/>
      <c r="M37" s="175"/>
      <c r="N37" s="175"/>
      <c r="O37" s="175"/>
      <c r="P37" s="175"/>
      <c r="Q37" s="175"/>
      <c r="R37" s="176"/>
      <c r="S37" s="84"/>
      <c r="T37" s="85"/>
      <c r="U37" s="85"/>
      <c r="V37" s="85"/>
      <c r="W37" s="85"/>
      <c r="X37" s="85"/>
      <c r="Y37" s="85"/>
      <c r="Z37" s="85"/>
      <c r="AA37" s="85"/>
      <c r="AB37" s="81"/>
      <c r="AC37" s="272"/>
      <c r="AD37" s="272"/>
      <c r="AE37" s="272"/>
      <c r="AF37" s="272"/>
      <c r="AG37" s="273"/>
    </row>
    <row r="38" spans="2:33" ht="14.25" customHeight="1" x14ac:dyDescent="0.15">
      <c r="B38" s="262"/>
      <c r="C38" s="263"/>
      <c r="D38" s="263"/>
      <c r="E38" s="263"/>
      <c r="F38" s="263"/>
      <c r="G38" s="263"/>
      <c r="H38" s="263"/>
      <c r="I38" s="263"/>
      <c r="J38" s="263"/>
      <c r="K38" s="264"/>
      <c r="L38" s="265"/>
      <c r="M38" s="266"/>
      <c r="N38" s="266"/>
      <c r="O38" s="266"/>
      <c r="P38" s="266"/>
      <c r="Q38" s="266"/>
      <c r="R38" s="267"/>
      <c r="S38" s="268"/>
      <c r="T38" s="269"/>
      <c r="U38" s="269"/>
      <c r="V38" s="269"/>
      <c r="W38" s="269"/>
      <c r="X38" s="269"/>
      <c r="Y38" s="269"/>
      <c r="Z38" s="269"/>
      <c r="AA38" s="269"/>
      <c r="AB38" s="81"/>
      <c r="AC38" s="270"/>
      <c r="AD38" s="270"/>
      <c r="AE38" s="270"/>
      <c r="AF38" s="270"/>
      <c r="AG38" s="271"/>
    </row>
    <row r="39" spans="2:33" ht="17.100000000000001" customHeight="1" x14ac:dyDescent="0.15">
      <c r="B39" s="189" t="s">
        <v>110</v>
      </c>
      <c r="C39" s="190"/>
      <c r="D39" s="190"/>
      <c r="E39" s="190"/>
      <c r="F39" s="190"/>
      <c r="G39" s="190"/>
      <c r="H39" s="190"/>
      <c r="I39" s="190"/>
      <c r="J39" s="190"/>
      <c r="K39" s="191"/>
      <c r="L39" s="279">
        <f>SUM(L16:R38)</f>
        <v>0</v>
      </c>
      <c r="M39" s="280"/>
      <c r="N39" s="280"/>
      <c r="O39" s="280"/>
      <c r="P39" s="280"/>
      <c r="Q39" s="280"/>
      <c r="R39" s="281"/>
      <c r="S39" s="183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5"/>
    </row>
    <row r="40" spans="2:33" ht="13.5" customHeight="1" x14ac:dyDescent="0.15">
      <c r="B40" s="277" t="s">
        <v>111</v>
      </c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277"/>
      <c r="AF40" s="277"/>
      <c r="AG40" s="277"/>
    </row>
    <row r="41" spans="2:33" x14ac:dyDescent="0.15">
      <c r="B41" s="278" t="s">
        <v>112</v>
      </c>
      <c r="C41" s="278"/>
      <c r="D41" s="278"/>
      <c r="E41" s="278"/>
      <c r="F41" s="278"/>
      <c r="G41" s="278"/>
      <c r="H41" s="278"/>
      <c r="I41" s="278"/>
      <c r="J41" s="278"/>
      <c r="K41" s="278"/>
      <c r="L41" s="278"/>
      <c r="M41" s="278"/>
      <c r="N41" s="278"/>
      <c r="O41" s="278"/>
      <c r="P41" s="278"/>
      <c r="Q41" s="278"/>
      <c r="R41" s="278"/>
      <c r="S41" s="278"/>
      <c r="T41" s="278"/>
      <c r="U41" s="278"/>
      <c r="V41" s="278"/>
      <c r="W41" s="278"/>
      <c r="X41" s="278"/>
      <c r="Y41" s="278"/>
      <c r="Z41" s="278"/>
      <c r="AA41" s="278"/>
      <c r="AB41" s="278"/>
      <c r="AC41" s="278"/>
      <c r="AD41" s="278"/>
      <c r="AE41" s="278"/>
      <c r="AF41" s="278"/>
      <c r="AG41" s="278"/>
    </row>
    <row r="42" spans="2:33" ht="13.5" customHeight="1" x14ac:dyDescent="0.15"/>
    <row r="43" spans="2:33" ht="13.5" customHeight="1" x14ac:dyDescent="0.15"/>
    <row r="44" spans="2:33" ht="13.5" customHeight="1" x14ac:dyDescent="0.15"/>
    <row r="45" spans="2:33" ht="13.5" customHeight="1" x14ac:dyDescent="0.15"/>
    <row r="46" spans="2:33" ht="13.5" customHeight="1" x14ac:dyDescent="0.15"/>
    <row r="47" spans="2:33" ht="13.5" customHeight="1" x14ac:dyDescent="0.15"/>
    <row r="48" spans="2:33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</sheetData>
  <mergeCells count="100">
    <mergeCell ref="B41:AG41"/>
    <mergeCell ref="B39:K39"/>
    <mergeCell ref="L39:R39"/>
    <mergeCell ref="S39:AG39"/>
    <mergeCell ref="AC36:AG36"/>
    <mergeCell ref="B37:K37"/>
    <mergeCell ref="L37:R37"/>
    <mergeCell ref="AC37:AG37"/>
    <mergeCell ref="B40:AG40"/>
    <mergeCell ref="S32:AG32"/>
    <mergeCell ref="B33:K33"/>
    <mergeCell ref="L33:R33"/>
    <mergeCell ref="S34:AG34"/>
    <mergeCell ref="B38:K38"/>
    <mergeCell ref="L38:R38"/>
    <mergeCell ref="S38:AA38"/>
    <mergeCell ref="AC38:AG38"/>
    <mergeCell ref="B34:K34"/>
    <mergeCell ref="L34:R34"/>
    <mergeCell ref="B35:K35"/>
    <mergeCell ref="L35:R35"/>
    <mergeCell ref="B32:K32"/>
    <mergeCell ref="L32:R32"/>
    <mergeCell ref="B36:K36"/>
    <mergeCell ref="L36:R36"/>
    <mergeCell ref="B28:K28"/>
    <mergeCell ref="L28:R28"/>
    <mergeCell ref="S28:AG28"/>
    <mergeCell ref="B29:K29"/>
    <mergeCell ref="L29:R29"/>
    <mergeCell ref="S29:AG29"/>
    <mergeCell ref="B30:K30"/>
    <mergeCell ref="L30:R30"/>
    <mergeCell ref="S30:AG30"/>
    <mergeCell ref="B31:K31"/>
    <mergeCell ref="L31:R31"/>
    <mergeCell ref="S31:AG31"/>
    <mergeCell ref="B24:K24"/>
    <mergeCell ref="L24:R24"/>
    <mergeCell ref="S24:AG24"/>
    <mergeCell ref="B25:K25"/>
    <mergeCell ref="L25:R25"/>
    <mergeCell ref="S25:AG25"/>
    <mergeCell ref="B26:K26"/>
    <mergeCell ref="L26:R26"/>
    <mergeCell ref="S26:AG26"/>
    <mergeCell ref="B27:K27"/>
    <mergeCell ref="L27:R27"/>
    <mergeCell ref="S27:AG27"/>
    <mergeCell ref="B18:K18"/>
    <mergeCell ref="L18:R18"/>
    <mergeCell ref="S18:AG18"/>
    <mergeCell ref="B19:K19"/>
    <mergeCell ref="L19:R19"/>
    <mergeCell ref="S19:AG19"/>
    <mergeCell ref="B20:K20"/>
    <mergeCell ref="L20:R20"/>
    <mergeCell ref="S20:AG20"/>
    <mergeCell ref="B21:K21"/>
    <mergeCell ref="L21:R21"/>
    <mergeCell ref="S21:AG21"/>
    <mergeCell ref="B22:K22"/>
    <mergeCell ref="L22:R22"/>
    <mergeCell ref="S22:AG22"/>
    <mergeCell ref="B23:K23"/>
    <mergeCell ref="L23:R23"/>
    <mergeCell ref="S23:AG23"/>
    <mergeCell ref="A5:AG5"/>
    <mergeCell ref="B6:E13"/>
    <mergeCell ref="F6:L8"/>
    <mergeCell ref="M6:S8"/>
    <mergeCell ref="T6:Z8"/>
    <mergeCell ref="T13:Z13"/>
    <mergeCell ref="AA13:AG13"/>
    <mergeCell ref="AA6:AG8"/>
    <mergeCell ref="F13:L13"/>
    <mergeCell ref="M13:S13"/>
    <mergeCell ref="X1:AG1"/>
    <mergeCell ref="B14:AG14"/>
    <mergeCell ref="B15:K15"/>
    <mergeCell ref="L15:R15"/>
    <mergeCell ref="S15:AG15"/>
    <mergeCell ref="F9:L9"/>
    <mergeCell ref="M9:S9"/>
    <mergeCell ref="T9:Z9"/>
    <mergeCell ref="AA9:AG9"/>
    <mergeCell ref="F10:L12"/>
    <mergeCell ref="M10:S12"/>
    <mergeCell ref="T10:Z12"/>
    <mergeCell ref="AA10:AG12"/>
    <mergeCell ref="A2:AG2"/>
    <mergeCell ref="B3:AG3"/>
    <mergeCell ref="A4:AG4"/>
    <mergeCell ref="B17:K17"/>
    <mergeCell ref="L17:R17"/>
    <mergeCell ref="S17:AG17"/>
    <mergeCell ref="B16:K16"/>
    <mergeCell ref="L16:R16"/>
    <mergeCell ref="S16:X16"/>
    <mergeCell ref="Y16:AG16"/>
  </mergeCells>
  <phoneticPr fontId="2"/>
  <pageMargins left="0.7" right="0.2" top="0.63" bottom="0.41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FB8EE-6EF8-4669-A448-D8BEED3D65F2}">
  <sheetPr>
    <tabColor theme="9" tint="-0.249977111117893"/>
    <pageSetUpPr fitToPage="1"/>
  </sheetPr>
  <dimension ref="A2:X34"/>
  <sheetViews>
    <sheetView zoomScale="70" zoomScaleNormal="70" workbookViewId="0">
      <pane xSplit="8" ySplit="8" topLeftCell="I24" activePane="bottomRight" state="frozen"/>
      <selection pane="topRight" activeCell="I1" sqref="I1"/>
      <selection pane="bottomLeft" activeCell="A9" sqref="A9"/>
      <selection pane="bottomRight" activeCell="S10" sqref="S10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82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100" t="s">
        <v>22</v>
      </c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124"/>
    </row>
    <row r="5" spans="1:24" ht="20.100000000000001" customHeight="1" x14ac:dyDescent="0.15">
      <c r="A5" s="17"/>
      <c r="B5" s="128" t="s">
        <v>13</v>
      </c>
      <c r="C5" s="132" t="s">
        <v>11</v>
      </c>
      <c r="D5" s="115" t="s">
        <v>75</v>
      </c>
      <c r="E5" s="116"/>
      <c r="F5" s="116"/>
      <c r="G5" s="116"/>
      <c r="H5" s="117"/>
      <c r="I5" s="135" t="s">
        <v>0</v>
      </c>
      <c r="J5" s="106"/>
      <c r="K5" s="106"/>
      <c r="L5" s="106"/>
      <c r="M5" s="106"/>
      <c r="N5" s="106"/>
      <c r="O5" s="106"/>
      <c r="P5" s="106"/>
      <c r="Q5" s="106"/>
      <c r="R5" s="69" t="s">
        <v>1</v>
      </c>
      <c r="S5" s="69" t="s">
        <v>2</v>
      </c>
      <c r="T5" s="20" t="s">
        <v>3</v>
      </c>
      <c r="U5" s="121" t="s">
        <v>21</v>
      </c>
      <c r="V5" s="101" t="s">
        <v>24</v>
      </c>
      <c r="W5" s="118" t="s">
        <v>23</v>
      </c>
      <c r="X5" s="118" t="s">
        <v>25</v>
      </c>
    </row>
    <row r="6" spans="1:24" ht="20.100000000000001" customHeight="1" x14ac:dyDescent="0.15">
      <c r="A6" s="17"/>
      <c r="B6" s="129"/>
      <c r="C6" s="133"/>
      <c r="D6" s="105" t="s">
        <v>70</v>
      </c>
      <c r="E6" s="108" t="s">
        <v>71</v>
      </c>
      <c r="F6" s="111" t="s">
        <v>72</v>
      </c>
      <c r="G6" s="111" t="s">
        <v>73</v>
      </c>
      <c r="H6" s="111" t="s">
        <v>74</v>
      </c>
      <c r="I6" s="98" t="s">
        <v>4</v>
      </c>
      <c r="J6" s="98"/>
      <c r="K6" s="98"/>
      <c r="L6" s="98"/>
      <c r="M6" s="98"/>
      <c r="N6" s="98"/>
      <c r="O6" s="136" t="s">
        <v>18</v>
      </c>
      <c r="P6" s="136" t="s">
        <v>19</v>
      </c>
      <c r="Q6" s="136" t="s">
        <v>20</v>
      </c>
      <c r="R6" s="104" t="s">
        <v>5</v>
      </c>
      <c r="S6" s="104" t="s">
        <v>2</v>
      </c>
      <c r="T6" s="104" t="s">
        <v>6</v>
      </c>
      <c r="U6" s="122"/>
      <c r="V6" s="102"/>
      <c r="W6" s="119"/>
      <c r="X6" s="119"/>
    </row>
    <row r="7" spans="1:24" ht="20.100000000000001" customHeight="1" x14ac:dyDescent="0.15">
      <c r="B7" s="130"/>
      <c r="C7" s="104"/>
      <c r="D7" s="105"/>
      <c r="E7" s="109"/>
      <c r="F7" s="112"/>
      <c r="G7" s="111"/>
      <c r="H7" s="111"/>
      <c r="I7" s="98" t="s">
        <v>7</v>
      </c>
      <c r="J7" s="98"/>
      <c r="K7" s="99"/>
      <c r="L7" s="100" t="s">
        <v>8</v>
      </c>
      <c r="M7" s="98"/>
      <c r="N7" s="98"/>
      <c r="O7" s="133"/>
      <c r="P7" s="133"/>
      <c r="Q7" s="133"/>
      <c r="R7" s="105"/>
      <c r="S7" s="105"/>
      <c r="T7" s="105"/>
      <c r="U7" s="123"/>
      <c r="V7" s="102"/>
      <c r="W7" s="119"/>
      <c r="X7" s="119"/>
    </row>
    <row r="8" spans="1:24" ht="39.75" customHeight="1" x14ac:dyDescent="0.15">
      <c r="B8" s="131"/>
      <c r="C8" s="134"/>
      <c r="D8" s="107"/>
      <c r="E8" s="110"/>
      <c r="F8" s="113"/>
      <c r="G8" s="114"/>
      <c r="H8" s="114"/>
      <c r="I8" s="70" t="s">
        <v>9</v>
      </c>
      <c r="J8" s="71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33"/>
      <c r="P8" s="133"/>
      <c r="Q8" s="133"/>
      <c r="R8" s="106"/>
      <c r="S8" s="106"/>
      <c r="T8" s="106"/>
      <c r="U8" s="122"/>
      <c r="V8" s="103"/>
      <c r="W8" s="120"/>
      <c r="X8" s="120"/>
    </row>
    <row r="9" spans="1:24" ht="18.75" customHeight="1" x14ac:dyDescent="0.15">
      <c r="B9" s="66">
        <v>1</v>
      </c>
      <c r="C9" s="5"/>
      <c r="D9" s="5"/>
      <c r="E9" s="5"/>
      <c r="F9" s="35"/>
      <c r="G9" s="35">
        <f t="shared" ref="G9:G29" si="0">E9*F9</f>
        <v>0</v>
      </c>
      <c r="H9" s="23"/>
      <c r="I9" s="6"/>
      <c r="J9" s="5"/>
      <c r="K9" s="5"/>
      <c r="L9" s="5"/>
      <c r="M9" s="5"/>
      <c r="N9" s="5"/>
      <c r="O9" s="5"/>
      <c r="P9" s="5"/>
      <c r="Q9" s="5"/>
      <c r="R9" s="60"/>
      <c r="S9" s="5"/>
      <c r="T9" s="7"/>
      <c r="U9" s="35">
        <f>SUM(I9:T9)</f>
        <v>0</v>
      </c>
      <c r="V9" s="5"/>
      <c r="W9" s="32">
        <f>U9+V9</f>
        <v>0</v>
      </c>
      <c r="X9" s="38" t="str">
        <f>IF(G9=W9,"○","×")</f>
        <v>○</v>
      </c>
    </row>
    <row r="10" spans="1:24" ht="20.100000000000001" customHeight="1" x14ac:dyDescent="0.15">
      <c r="B10" s="66">
        <v>2</v>
      </c>
      <c r="C10" s="8"/>
      <c r="D10" s="8"/>
      <c r="E10" s="8"/>
      <c r="F10" s="35"/>
      <c r="G10" s="35">
        <f t="shared" si="0"/>
        <v>0</v>
      </c>
      <c r="H10" s="24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29" si="1">SUM(I10:T10)</f>
        <v>0</v>
      </c>
      <c r="V10" s="61"/>
      <c r="W10" s="32">
        <f t="shared" ref="W10:W29" si="2">U10+V10</f>
        <v>0</v>
      </c>
      <c r="X10" s="38" t="str">
        <f t="shared" ref="X10:X30" si="3">IF(G10=W10,"○","×")</f>
        <v>○</v>
      </c>
    </row>
    <row r="11" spans="1:24" ht="20.100000000000001" customHeight="1" x14ac:dyDescent="0.15">
      <c r="B11" s="66">
        <v>3</v>
      </c>
      <c r="C11" s="8"/>
      <c r="D11" s="8"/>
      <c r="E11" s="8"/>
      <c r="F11" s="35"/>
      <c r="G11" s="35">
        <f t="shared" si="0"/>
        <v>0</v>
      </c>
      <c r="H11" s="24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10"/>
      <c r="U11" s="35">
        <f t="shared" si="1"/>
        <v>0</v>
      </c>
      <c r="V11" s="61"/>
      <c r="W11" s="32">
        <f t="shared" si="2"/>
        <v>0</v>
      </c>
      <c r="X11" s="38" t="str">
        <f t="shared" si="3"/>
        <v>○</v>
      </c>
    </row>
    <row r="12" spans="1:24" ht="20.100000000000001" customHeight="1" x14ac:dyDescent="0.15">
      <c r="B12" s="66">
        <v>4</v>
      </c>
      <c r="C12" s="8"/>
      <c r="D12" s="8"/>
      <c r="E12" s="8"/>
      <c r="F12" s="35"/>
      <c r="G12" s="35">
        <f t="shared" si="0"/>
        <v>0</v>
      </c>
      <c r="H12" s="24"/>
      <c r="I12" s="9"/>
      <c r="J12" s="8"/>
      <c r="K12" s="8"/>
      <c r="L12" s="8"/>
      <c r="M12" s="8"/>
      <c r="N12" s="8"/>
      <c r="O12" s="8"/>
      <c r="P12" s="8"/>
      <c r="Q12" s="8"/>
      <c r="R12" s="61"/>
      <c r="S12" s="8"/>
      <c r="T12" s="10"/>
      <c r="U12" s="35">
        <f t="shared" si="1"/>
        <v>0</v>
      </c>
      <c r="V12" s="8"/>
      <c r="W12" s="32">
        <f t="shared" si="2"/>
        <v>0</v>
      </c>
      <c r="X12" s="38" t="str">
        <f t="shared" si="3"/>
        <v>○</v>
      </c>
    </row>
    <row r="13" spans="1:24" ht="20.100000000000001" customHeight="1" x14ac:dyDescent="0.15">
      <c r="B13" s="66">
        <v>5</v>
      </c>
      <c r="C13" s="8"/>
      <c r="D13" s="8"/>
      <c r="E13" s="8"/>
      <c r="F13" s="35"/>
      <c r="G13" s="35">
        <f t="shared" si="0"/>
        <v>0</v>
      </c>
      <c r="H13" s="24"/>
      <c r="I13" s="62"/>
      <c r="J13" s="8"/>
      <c r="K13" s="8"/>
      <c r="L13" s="8"/>
      <c r="M13" s="8"/>
      <c r="N13" s="8"/>
      <c r="O13" s="8"/>
      <c r="P13" s="8"/>
      <c r="Q13" s="8"/>
      <c r="R13" s="8"/>
      <c r="S13" s="8"/>
      <c r="T13" s="10"/>
      <c r="U13" s="35">
        <f t="shared" si="1"/>
        <v>0</v>
      </c>
      <c r="V13" s="8"/>
      <c r="W13" s="32">
        <f t="shared" si="2"/>
        <v>0</v>
      </c>
      <c r="X13" s="38" t="str">
        <f t="shared" si="3"/>
        <v>○</v>
      </c>
    </row>
    <row r="14" spans="1:24" ht="20.100000000000001" customHeight="1" x14ac:dyDescent="0.15">
      <c r="B14" s="66">
        <v>6</v>
      </c>
      <c r="C14" s="8"/>
      <c r="D14" s="65"/>
      <c r="E14" s="8"/>
      <c r="F14" s="35"/>
      <c r="G14" s="35">
        <f t="shared" si="0"/>
        <v>0</v>
      </c>
      <c r="H14" s="24"/>
      <c r="I14" s="9"/>
      <c r="J14" s="61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0</v>
      </c>
      <c r="V14" s="8"/>
      <c r="W14" s="32">
        <f t="shared" si="2"/>
        <v>0</v>
      </c>
      <c r="X14" s="38" t="str">
        <f t="shared" si="3"/>
        <v>○</v>
      </c>
    </row>
    <row r="15" spans="1:24" ht="20.100000000000001" customHeight="1" x14ac:dyDescent="0.15">
      <c r="B15" s="66">
        <v>7</v>
      </c>
      <c r="C15" s="8"/>
      <c r="D15" s="8"/>
      <c r="E15" s="8"/>
      <c r="F15" s="35"/>
      <c r="G15" s="35">
        <f t="shared" si="0"/>
        <v>0</v>
      </c>
      <c r="H15" s="24"/>
      <c r="I15" s="9"/>
      <c r="J15" s="8"/>
      <c r="K15" s="8"/>
      <c r="L15" s="67"/>
      <c r="M15" s="8"/>
      <c r="N15" s="8"/>
      <c r="O15" s="8"/>
      <c r="P15" s="8"/>
      <c r="Q15" s="8"/>
      <c r="R15" s="8"/>
      <c r="S15" s="8"/>
      <c r="T15" s="10"/>
      <c r="U15" s="35">
        <f t="shared" si="1"/>
        <v>0</v>
      </c>
      <c r="V15" s="8"/>
      <c r="W15" s="32">
        <f t="shared" si="2"/>
        <v>0</v>
      </c>
      <c r="X15" s="38" t="str">
        <f t="shared" si="3"/>
        <v>○</v>
      </c>
    </row>
    <row r="16" spans="1:24" ht="20.100000000000001" customHeight="1" x14ac:dyDescent="0.15">
      <c r="B16" s="66">
        <v>8</v>
      </c>
      <c r="C16" s="8"/>
      <c r="D16" s="8"/>
      <c r="E16" s="8"/>
      <c r="F16" s="35"/>
      <c r="G16" s="35">
        <f t="shared" si="0"/>
        <v>0</v>
      </c>
      <c r="H16" s="24"/>
      <c r="I16" s="9"/>
      <c r="J16" s="8"/>
      <c r="K16" s="8"/>
      <c r="L16" s="8"/>
      <c r="M16" s="67"/>
      <c r="N16" s="8"/>
      <c r="O16" s="8"/>
      <c r="P16" s="8"/>
      <c r="Q16" s="8"/>
      <c r="R16" s="8"/>
      <c r="S16" s="8"/>
      <c r="T16" s="10"/>
      <c r="U16" s="35">
        <f t="shared" si="1"/>
        <v>0</v>
      </c>
      <c r="V16" s="8"/>
      <c r="W16" s="32">
        <f t="shared" si="2"/>
        <v>0</v>
      </c>
      <c r="X16" s="38" t="str">
        <f t="shared" si="3"/>
        <v>○</v>
      </c>
    </row>
    <row r="17" spans="2:24" ht="20.100000000000001" customHeight="1" x14ac:dyDescent="0.15">
      <c r="B17" s="66">
        <v>9</v>
      </c>
      <c r="C17" s="8"/>
      <c r="D17" s="8"/>
      <c r="E17" s="8"/>
      <c r="F17" s="35"/>
      <c r="G17" s="35">
        <f t="shared" si="0"/>
        <v>0</v>
      </c>
      <c r="H17" s="24"/>
      <c r="I17" s="9"/>
      <c r="J17" s="8"/>
      <c r="K17" s="8"/>
      <c r="L17" s="8"/>
      <c r="M17" s="8"/>
      <c r="N17" s="67"/>
      <c r="O17" s="8"/>
      <c r="P17" s="8"/>
      <c r="Q17" s="8"/>
      <c r="R17" s="8"/>
      <c r="S17" s="8"/>
      <c r="T17" s="10"/>
      <c r="U17" s="35">
        <f t="shared" si="1"/>
        <v>0</v>
      </c>
      <c r="V17" s="8"/>
      <c r="W17" s="32">
        <f t="shared" si="2"/>
        <v>0</v>
      </c>
      <c r="X17" s="38" t="str">
        <f t="shared" si="3"/>
        <v>○</v>
      </c>
    </row>
    <row r="18" spans="2:24" ht="20.100000000000001" customHeight="1" x14ac:dyDescent="0.15">
      <c r="B18" s="66">
        <v>10</v>
      </c>
      <c r="C18" s="8"/>
      <c r="D18" s="8"/>
      <c r="E18" s="8"/>
      <c r="F18" s="35"/>
      <c r="G18" s="35">
        <f t="shared" si="0"/>
        <v>0</v>
      </c>
      <c r="H18" s="24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10"/>
      <c r="U18" s="35">
        <f t="shared" si="1"/>
        <v>0</v>
      </c>
      <c r="V18" s="8"/>
      <c r="W18" s="32">
        <f t="shared" si="2"/>
        <v>0</v>
      </c>
      <c r="X18" s="38" t="str">
        <f t="shared" si="3"/>
        <v>○</v>
      </c>
    </row>
    <row r="19" spans="2:24" ht="20.100000000000001" customHeight="1" x14ac:dyDescent="0.15">
      <c r="B19" s="66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6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6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6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6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11"/>
      <c r="K23" s="11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6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6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6">
        <v>18</v>
      </c>
      <c r="C26" s="5"/>
      <c r="D26" s="5"/>
      <c r="E26" s="5"/>
      <c r="F26" s="35"/>
      <c r="G26" s="35">
        <f t="shared" si="0"/>
        <v>0</v>
      </c>
      <c r="H26" s="23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7"/>
      <c r="U26" s="35">
        <f t="shared" si="1"/>
        <v>0</v>
      </c>
      <c r="V26" s="5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6">
        <v>19</v>
      </c>
      <c r="C27" s="8"/>
      <c r="D27" s="8"/>
      <c r="E27" s="8"/>
      <c r="F27" s="35"/>
      <c r="G27" s="35">
        <f t="shared" si="0"/>
        <v>0</v>
      </c>
      <c r="H27" s="24"/>
      <c r="I27" s="9"/>
      <c r="J27" s="8"/>
      <c r="K27" s="8"/>
      <c r="L27" s="8"/>
      <c r="M27" s="8"/>
      <c r="N27" s="8"/>
      <c r="O27" s="8"/>
      <c r="P27" s="8"/>
      <c r="Q27" s="8"/>
      <c r="R27" s="8"/>
      <c r="S27" s="8"/>
      <c r="T27" s="10"/>
      <c r="U27" s="35">
        <f t="shared" si="1"/>
        <v>0</v>
      </c>
      <c r="V27" s="8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6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6">
        <v>21</v>
      </c>
      <c r="C29" s="21"/>
      <c r="D29" s="21"/>
      <c r="E29" s="21"/>
      <c r="F29" s="35"/>
      <c r="G29" s="35">
        <f t="shared" si="0"/>
        <v>0</v>
      </c>
      <c r="H29" s="25"/>
      <c r="I29" s="30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  <c r="U29" s="36">
        <f t="shared" si="1"/>
        <v>0</v>
      </c>
      <c r="V29" s="21"/>
      <c r="W29" s="33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125" t="s">
        <v>12</v>
      </c>
      <c r="C30" s="126"/>
      <c r="D30" s="126"/>
      <c r="E30" s="126"/>
      <c r="F30" s="127"/>
      <c r="G30" s="35">
        <f>SUM(G9:G29)</f>
        <v>0</v>
      </c>
      <c r="H30" s="27"/>
      <c r="I30" s="63">
        <f>SUM(I9:I29)</f>
        <v>0</v>
      </c>
      <c r="J30" s="63">
        <f t="shared" ref="J30:T30" si="4">SUM(J9:J29)</f>
        <v>0</v>
      </c>
      <c r="K30" s="63">
        <f t="shared" si="4"/>
        <v>0</v>
      </c>
      <c r="L30" s="63">
        <f t="shared" si="4"/>
        <v>0</v>
      </c>
      <c r="M30" s="63">
        <f t="shared" si="4"/>
        <v>0</v>
      </c>
      <c r="N30" s="63">
        <f t="shared" si="4"/>
        <v>0</v>
      </c>
      <c r="O30" s="63">
        <f t="shared" si="4"/>
        <v>0</v>
      </c>
      <c r="P30" s="63">
        <f t="shared" si="4"/>
        <v>0</v>
      </c>
      <c r="Q30" s="63">
        <f t="shared" si="4"/>
        <v>0</v>
      </c>
      <c r="R30" s="63">
        <f t="shared" si="4"/>
        <v>0</v>
      </c>
      <c r="S30" s="63">
        <f t="shared" si="4"/>
        <v>0</v>
      </c>
      <c r="T30" s="63">
        <f t="shared" si="4"/>
        <v>0</v>
      </c>
      <c r="U30" s="37">
        <f>SUM(U9:U29)</f>
        <v>0</v>
      </c>
      <c r="V30" s="31">
        <f>SUM(V9:V29)</f>
        <v>0</v>
      </c>
      <c r="W30" s="34">
        <f>SUM(W9:W29)</f>
        <v>0</v>
      </c>
      <c r="X30" s="38" t="str">
        <f t="shared" si="3"/>
        <v>○</v>
      </c>
    </row>
    <row r="31" spans="2:24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 t="s">
        <v>67</v>
      </c>
      <c r="N31" s="64">
        <f>SUM(I30:N30)</f>
        <v>0</v>
      </c>
      <c r="O31" s="15"/>
      <c r="P31" s="15" t="s">
        <v>68</v>
      </c>
      <c r="Q31" s="64">
        <f>SUM(I30:Q30)</f>
        <v>0</v>
      </c>
      <c r="R31" s="15"/>
      <c r="S31" s="15"/>
      <c r="T31" s="15"/>
      <c r="U31" s="16"/>
      <c r="V31" s="17"/>
      <c r="W31" s="17"/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6"/>
      <c r="V32" s="17"/>
      <c r="W32" s="17"/>
    </row>
    <row r="33" spans="2:8" x14ac:dyDescent="0.15">
      <c r="B33" s="68"/>
      <c r="C33" s="97"/>
      <c r="D33" s="97"/>
      <c r="E33" s="97"/>
      <c r="F33" s="97"/>
      <c r="G33" s="97"/>
      <c r="H33" s="97"/>
    </row>
    <row r="34" spans="2:8" x14ac:dyDescent="0.15">
      <c r="B34" s="68"/>
      <c r="C34" s="97"/>
      <c r="D34" s="97"/>
      <c r="E34" s="97"/>
      <c r="F34" s="97"/>
      <c r="G34" s="97"/>
      <c r="H34" s="97"/>
    </row>
  </sheetData>
  <mergeCells count="26">
    <mergeCell ref="I4:U4"/>
    <mergeCell ref="B5:B8"/>
    <mergeCell ref="C5:C8"/>
    <mergeCell ref="D5:H5"/>
    <mergeCell ref="I5:Q5"/>
    <mergeCell ref="U5:U8"/>
    <mergeCell ref="P6:P8"/>
    <mergeCell ref="Q6:Q8"/>
    <mergeCell ref="R6:R8"/>
    <mergeCell ref="S6:S8"/>
    <mergeCell ref="C34:H34"/>
    <mergeCell ref="V5:V8"/>
    <mergeCell ref="W5:W8"/>
    <mergeCell ref="X5:X8"/>
    <mergeCell ref="D6:D8"/>
    <mergeCell ref="E6:E8"/>
    <mergeCell ref="F6:F8"/>
    <mergeCell ref="G6:G8"/>
    <mergeCell ref="H6:H8"/>
    <mergeCell ref="I6:N6"/>
    <mergeCell ref="O6:O8"/>
    <mergeCell ref="T6:T8"/>
    <mergeCell ref="I7:K7"/>
    <mergeCell ref="L7:N7"/>
    <mergeCell ref="B30:F30"/>
    <mergeCell ref="C33:H33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78F2-F5EE-439A-B5E1-E535C4B26ACA}">
  <sheetPr>
    <tabColor theme="9" tint="-0.249977111117893"/>
    <pageSetUpPr fitToPage="1"/>
  </sheetPr>
  <dimension ref="B1:R17"/>
  <sheetViews>
    <sheetView zoomScale="80" zoomScaleNormal="80" workbookViewId="0">
      <selection activeCell="D6" sqref="D6:F6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8" x14ac:dyDescent="0.15">
      <c r="B1" s="96" t="s">
        <v>131</v>
      </c>
      <c r="M1" s="156" t="s">
        <v>27</v>
      </c>
      <c r="N1" s="156"/>
      <c r="O1" s="157"/>
      <c r="P1" s="158"/>
      <c r="Q1" s="158"/>
      <c r="R1" s="159"/>
    </row>
    <row r="2" spans="2:18" ht="8.25" customHeight="1" x14ac:dyDescent="0.15"/>
    <row r="3" spans="2:18" ht="14.25" thickBot="1" x14ac:dyDescent="0.2">
      <c r="B3" s="94" t="s">
        <v>117</v>
      </c>
    </row>
    <row r="4" spans="2:18" x14ac:dyDescent="0.15">
      <c r="C4" s="160" t="s">
        <v>28</v>
      </c>
      <c r="D4" s="148" t="s">
        <v>29</v>
      </c>
      <c r="E4" s="148"/>
      <c r="F4" s="148"/>
      <c r="G4" s="148"/>
      <c r="H4" s="148"/>
      <c r="I4" s="148"/>
      <c r="J4" s="148"/>
      <c r="K4" s="148"/>
      <c r="L4" s="148"/>
      <c r="M4" s="72" t="s">
        <v>5</v>
      </c>
      <c r="N4" s="72" t="s">
        <v>30</v>
      </c>
      <c r="O4" s="76" t="s">
        <v>6</v>
      </c>
      <c r="P4" s="163" t="s">
        <v>31</v>
      </c>
      <c r="Q4" s="152" t="s">
        <v>114</v>
      </c>
      <c r="R4" s="166" t="s">
        <v>32</v>
      </c>
    </row>
    <row r="5" spans="2:18" x14ac:dyDescent="0.15">
      <c r="C5" s="161"/>
      <c r="D5" s="168" t="s">
        <v>33</v>
      </c>
      <c r="E5" s="168"/>
      <c r="F5" s="168"/>
      <c r="G5" s="168"/>
      <c r="H5" s="168"/>
      <c r="I5" s="168"/>
      <c r="J5" s="168" t="s">
        <v>34</v>
      </c>
      <c r="K5" s="168" t="s">
        <v>35</v>
      </c>
      <c r="L5" s="169" t="s">
        <v>36</v>
      </c>
      <c r="M5" s="168" t="s">
        <v>5</v>
      </c>
      <c r="N5" s="168" t="s">
        <v>30</v>
      </c>
      <c r="O5" s="170" t="s">
        <v>6</v>
      </c>
      <c r="P5" s="164"/>
      <c r="Q5" s="165"/>
      <c r="R5" s="167"/>
    </row>
    <row r="6" spans="2:18" x14ac:dyDescent="0.15">
      <c r="C6" s="161"/>
      <c r="D6" s="168" t="s">
        <v>37</v>
      </c>
      <c r="E6" s="168"/>
      <c r="F6" s="168"/>
      <c r="G6" s="168" t="s">
        <v>38</v>
      </c>
      <c r="H6" s="168"/>
      <c r="I6" s="168"/>
      <c r="J6" s="168"/>
      <c r="K6" s="168"/>
      <c r="L6" s="168"/>
      <c r="M6" s="168"/>
      <c r="N6" s="168"/>
      <c r="O6" s="170"/>
      <c r="P6" s="164"/>
      <c r="Q6" s="165"/>
      <c r="R6" s="167"/>
    </row>
    <row r="7" spans="2:18" x14ac:dyDescent="0.15">
      <c r="C7" s="162"/>
      <c r="D7" s="75" t="s">
        <v>39</v>
      </c>
      <c r="E7" s="75" t="s">
        <v>40</v>
      </c>
      <c r="F7" s="75" t="s">
        <v>41</v>
      </c>
      <c r="G7" s="75" t="s">
        <v>42</v>
      </c>
      <c r="H7" s="75" t="s">
        <v>43</v>
      </c>
      <c r="I7" s="75" t="s">
        <v>44</v>
      </c>
      <c r="J7" s="168"/>
      <c r="K7" s="168"/>
      <c r="L7" s="168"/>
      <c r="M7" s="168"/>
      <c r="N7" s="168"/>
      <c r="O7" s="170"/>
      <c r="P7" s="164"/>
      <c r="Q7" s="165"/>
      <c r="R7" s="167"/>
    </row>
    <row r="8" spans="2:18" ht="27.75" thickBot="1" x14ac:dyDescent="0.2">
      <c r="B8" s="43" t="s">
        <v>45</v>
      </c>
      <c r="C8" s="44" t="s">
        <v>46</v>
      </c>
      <c r="D8" s="45">
        <f>経費区分集計表!I30</f>
        <v>0</v>
      </c>
      <c r="E8" s="45">
        <f>経費区分集計表!J30</f>
        <v>0</v>
      </c>
      <c r="F8" s="45">
        <f>経費区分集計表!K30</f>
        <v>0</v>
      </c>
      <c r="G8" s="45">
        <f>経費区分集計表!L30</f>
        <v>0</v>
      </c>
      <c r="H8" s="45">
        <f>経費区分集計表!M30</f>
        <v>0</v>
      </c>
      <c r="I8" s="45">
        <f>経費区分集計表!N30</f>
        <v>0</v>
      </c>
      <c r="J8" s="45">
        <f>経費区分集計表!O30</f>
        <v>0</v>
      </c>
      <c r="K8" s="45">
        <f>経費区分集計表!P30</f>
        <v>0</v>
      </c>
      <c r="L8" s="45">
        <f>経費区分集計表!Q30</f>
        <v>0</v>
      </c>
      <c r="M8" s="45">
        <f>経費区分集計表!R30</f>
        <v>0</v>
      </c>
      <c r="N8" s="45">
        <f>経費区分集計表!S30</f>
        <v>0</v>
      </c>
      <c r="O8" s="46">
        <f>経費区分集計表!T30</f>
        <v>0</v>
      </c>
      <c r="P8" s="47">
        <f>SUM(D8:O8)</f>
        <v>0</v>
      </c>
      <c r="Q8" s="93" t="s">
        <v>115</v>
      </c>
      <c r="R8" s="48">
        <f>P8*(2/3)</f>
        <v>0</v>
      </c>
    </row>
    <row r="10" spans="2:18" ht="18.75" customHeight="1" thickBot="1" x14ac:dyDescent="0.2">
      <c r="B10" s="39" t="s">
        <v>47</v>
      </c>
      <c r="H10" s="146" t="s">
        <v>48</v>
      </c>
      <c r="I10" s="146"/>
      <c r="J10" s="146" t="s">
        <v>49</v>
      </c>
      <c r="K10" s="146"/>
      <c r="L10" s="147"/>
      <c r="M10" s="147"/>
      <c r="N10" s="91" t="s">
        <v>119</v>
      </c>
    </row>
    <row r="11" spans="2:18" ht="56.25" customHeight="1" x14ac:dyDescent="0.15">
      <c r="C11" s="49"/>
      <c r="D11" s="148" t="s">
        <v>51</v>
      </c>
      <c r="E11" s="148"/>
      <c r="F11" s="149"/>
      <c r="G11" s="74" t="s">
        <v>52</v>
      </c>
      <c r="H11" s="150" t="s">
        <v>127</v>
      </c>
      <c r="I11" s="151"/>
      <c r="J11" s="152" t="s">
        <v>116</v>
      </c>
      <c r="K11" s="282"/>
      <c r="L11" s="154"/>
      <c r="M11" s="155"/>
      <c r="N11" s="90" t="s">
        <v>118</v>
      </c>
      <c r="O11" s="76" t="s">
        <v>53</v>
      </c>
      <c r="P11" s="73" t="s">
        <v>54</v>
      </c>
      <c r="Q11" s="52"/>
      <c r="R11" s="92" t="s">
        <v>120</v>
      </c>
    </row>
    <row r="12" spans="2:18" ht="37.5" customHeight="1" thickBot="1" x14ac:dyDescent="0.2">
      <c r="C12" s="53"/>
      <c r="D12" s="140"/>
      <c r="E12" s="140"/>
      <c r="F12" s="140"/>
      <c r="G12" s="77"/>
      <c r="H12" s="141"/>
      <c r="I12" s="141"/>
      <c r="J12" s="142">
        <f>G12*(2/3)*40000</f>
        <v>0</v>
      </c>
      <c r="K12" s="142"/>
      <c r="L12" s="143"/>
      <c r="M12" s="143"/>
      <c r="N12" s="89">
        <f>IF(J12&gt;=1000000,1000000,J12)</f>
        <v>0</v>
      </c>
      <c r="O12" s="46"/>
      <c r="P12" s="47">
        <f>O12</f>
        <v>0</v>
      </c>
      <c r="Q12" s="55"/>
      <c r="R12" s="48">
        <f>N12</f>
        <v>0</v>
      </c>
    </row>
    <row r="13" spans="2:18" ht="37.5" customHeight="1" thickBot="1" x14ac:dyDescent="0.2">
      <c r="B13" s="43" t="s">
        <v>56</v>
      </c>
      <c r="C13" s="144" t="s">
        <v>57</v>
      </c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56">
        <f>P12</f>
        <v>0</v>
      </c>
      <c r="Q13" s="57"/>
      <c r="R13" s="58">
        <f>R12</f>
        <v>0</v>
      </c>
    </row>
    <row r="15" spans="2:18" ht="14.25" thickBot="1" x14ac:dyDescent="0.2"/>
    <row r="16" spans="2:18" ht="37.5" customHeight="1" thickBot="1" x14ac:dyDescent="0.2">
      <c r="C16" s="137" t="s">
        <v>113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9"/>
      <c r="P16" s="56">
        <f>P8+P13</f>
        <v>0</v>
      </c>
      <c r="Q16" s="57"/>
      <c r="R16" s="58">
        <f>ROUNDDOWN((R8+R13),-3)</f>
        <v>0</v>
      </c>
    </row>
    <row r="17" spans="18:18" x14ac:dyDescent="0.15">
      <c r="R17" s="59" t="s">
        <v>58</v>
      </c>
    </row>
  </sheetData>
  <mergeCells count="29">
    <mergeCell ref="M1:N1"/>
    <mergeCell ref="O1:R1"/>
    <mergeCell ref="C16:O16"/>
    <mergeCell ref="D12:F12"/>
    <mergeCell ref="H12:I12"/>
    <mergeCell ref="J12:K12"/>
    <mergeCell ref="L12:M12"/>
    <mergeCell ref="C13:O13"/>
    <mergeCell ref="D11:F11"/>
    <mergeCell ref="H11:I11"/>
    <mergeCell ref="J11:K11"/>
    <mergeCell ref="L11:M11"/>
    <mergeCell ref="L5:L7"/>
    <mergeCell ref="M5:M7"/>
    <mergeCell ref="H10:I10"/>
    <mergeCell ref="J10:K10"/>
    <mergeCell ref="L10:M10"/>
    <mergeCell ref="C4:C7"/>
    <mergeCell ref="D4:L4"/>
    <mergeCell ref="P4:P7"/>
    <mergeCell ref="Q4:Q7"/>
    <mergeCell ref="R4:R7"/>
    <mergeCell ref="D5:I5"/>
    <mergeCell ref="J5:J7"/>
    <mergeCell ref="K5:K7"/>
    <mergeCell ref="N5:N7"/>
    <mergeCell ref="O5:O7"/>
    <mergeCell ref="D6:F6"/>
    <mergeCell ref="G6:I6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経費区分集計表(記載例)</vt:lpstr>
      <vt:lpstr>補助金所要額算出表(記載例)</vt:lpstr>
      <vt:lpstr>別紙２ 経費内訳</vt:lpstr>
      <vt:lpstr>経費区分集計表</vt:lpstr>
      <vt:lpstr>補助金所要額算出表</vt:lpstr>
      <vt:lpstr>'別紙２ 経費内訳'!Print_Area</vt:lpstr>
      <vt:lpstr>経費区分集計表!Print_Titles</vt:lpstr>
      <vt:lpstr>'経費区分集計表(記載例)'!Print_Titles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2021-06-11T07:29:49Z</dcterms:created>
  <dcterms:modified xsi:type="dcterms:W3CDTF">2022-05-17T07:51:47Z</dcterms:modified>
</cp:coreProperties>
</file>