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S:\03 業務部\★再エネ主力化\500新手法\02再エネ導入事業（価格低減促進事業）\03公募・周知\"/>
    </mc:Choice>
  </mc:AlternateContent>
  <xr:revisionPtr revIDLastSave="0" documentId="13_ncr:1_{AA2E18EB-37F9-4777-B970-08F4768FA2E7}" xr6:coauthVersionLast="47" xr6:coauthVersionMax="47" xr10:uidLastSave="{00000000-0000-0000-0000-000000000000}"/>
  <workbookProtection workbookAlgorithmName="SHA-512" workbookHashValue="wd3v5PBFhXAdmBMxJSJdf7JqEKtIiYAgkBBZYomtlFcWOAYysWUG6xEdJOuTbXIkNjBLG7as1QvyyQWn0vWQtA==" workbookSaltValue="t7rWg1PAiyCLYaSB/H56bA==" workbookSpinCount="100000" lockStructure="1"/>
  <bookViews>
    <workbookView xWindow="3255" yWindow="1200" windowWidth="21990" windowHeight="14520" xr2:uid="{C2550EE0-3583-444B-B1F1-6CBD60E2ABFC}"/>
  </bookViews>
  <sheets>
    <sheet name="B-1別紙１実施計画" sheetId="11" r:id="rId1"/>
    <sheet name="C-1①経費内訳（１年目）" sheetId="13" r:id="rId2"/>
    <sheet name="C-2①経費内訳表（１年目）" sheetId="14" r:id="rId3"/>
    <sheet name="C-1②経費内訳（２年目）" sheetId="15" r:id="rId4"/>
    <sheet name="C-2②経費内訳表（２年目）" sheetId="16" r:id="rId5"/>
    <sheet name="C-1③経費内訳（全体) " sheetId="17" r:id="rId6"/>
    <sheet name="経費内訳表 (記入例)" sheetId="18" r:id="rId7"/>
    <sheet name="共同事業者" sheetId="12" r:id="rId8"/>
  </sheets>
  <definedNames>
    <definedName name="_xlnm.Print_Area" localSheetId="0">'B-1別紙１実施計画'!$B$1:$BZ$316</definedName>
    <definedName name="_xlnm.Print_Area" localSheetId="1">'C-1①経費内訳（１年目）'!$B$1:$L$29</definedName>
    <definedName name="_xlnm.Print_Area" localSheetId="3">'C-1②経費内訳（２年目）'!$B$1:$L$29</definedName>
    <definedName name="_xlnm.Print_Area" localSheetId="5">'C-1③経費内訳（全体) '!$B$1:$L$29</definedName>
    <definedName name="_xlnm.Print_Area" localSheetId="2">'C-2①経費内訳表（１年目）'!$B$1:$W$58</definedName>
    <definedName name="_xlnm.Print_Area" localSheetId="4">'C-2②経費内訳表（２年目）'!$B$1:$W$58</definedName>
    <definedName name="_xlnm.Print_Area" localSheetId="7">共同事業者!$B$1:$BZ$51</definedName>
    <definedName name="_xlnm.Print_Area" localSheetId="6">'経費内訳表 (記入例)'!$B$1:$W$44</definedName>
    <definedName name="_xlnm.Print_Titles" localSheetId="2">'C-2①経費内訳表（１年目）'!$4:$7</definedName>
    <definedName name="_xlnm.Print_Titles" localSheetId="4">'C-2②経費内訳表（２年目）'!$4:$7</definedName>
    <definedName name="_xlnm.Print_Titles" localSheetId="6">'経費内訳表 (記入例)'!$4:$7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10" i="11" l="1"/>
  <c r="C7" i="15"/>
  <c r="C3" i="17"/>
  <c r="Z147" i="11"/>
  <c r="Z150" i="11"/>
  <c r="BM148" i="11"/>
  <c r="Z228" i="11"/>
  <c r="Z230" i="11" s="1"/>
  <c r="Z227" i="11"/>
  <c r="BJ173" i="11"/>
  <c r="AW227" i="11"/>
  <c r="CF226" i="11"/>
  <c r="Z186" i="11"/>
  <c r="C3" i="15"/>
  <c r="C3" i="13"/>
  <c r="V174" i="11" l="1"/>
  <c r="W42" i="18"/>
  <c r="T40" i="18"/>
  <c r="S40" i="18"/>
  <c r="T39" i="18"/>
  <c r="S39" i="18"/>
  <c r="R39" i="18"/>
  <c r="P39" i="18"/>
  <c r="O39" i="18"/>
  <c r="O40" i="18" s="1"/>
  <c r="K39" i="18"/>
  <c r="J39" i="18"/>
  <c r="I39" i="18"/>
  <c r="G39" i="18"/>
  <c r="Y38" i="18"/>
  <c r="Q38" i="18"/>
  <c r="Y37" i="18"/>
  <c r="Q37" i="18"/>
  <c r="Q39" i="18" s="1"/>
  <c r="V33" i="18"/>
  <c r="T33" i="18"/>
  <c r="S33" i="18"/>
  <c r="R33" i="18"/>
  <c r="R40" i="18" s="1"/>
  <c r="Q33" i="18"/>
  <c r="Q40" i="18" s="1"/>
  <c r="P33" i="18"/>
  <c r="P40" i="18" s="1"/>
  <c r="O33" i="18"/>
  <c r="K33" i="18"/>
  <c r="K40" i="18" s="1"/>
  <c r="J33" i="18"/>
  <c r="J40" i="18" s="1"/>
  <c r="I33" i="18"/>
  <c r="I40" i="18" s="1"/>
  <c r="AA32" i="18"/>
  <c r="Z32" i="18"/>
  <c r="Y32" i="18"/>
  <c r="X32" i="18"/>
  <c r="W32" i="18"/>
  <c r="U32" i="18"/>
  <c r="G32" i="18"/>
  <c r="Z31" i="18"/>
  <c r="Y31" i="18"/>
  <c r="X31" i="18"/>
  <c r="W31" i="18"/>
  <c r="U31" i="18"/>
  <c r="G31" i="18"/>
  <c r="AA31" i="18" s="1"/>
  <c r="Y30" i="18"/>
  <c r="X30" i="18"/>
  <c r="W30" i="18"/>
  <c r="U30" i="18"/>
  <c r="G30" i="18"/>
  <c r="AA30" i="18" s="1"/>
  <c r="X29" i="18"/>
  <c r="W29" i="18"/>
  <c r="U29" i="18"/>
  <c r="G29" i="18"/>
  <c r="AA29" i="18" s="1"/>
  <c r="U28" i="18"/>
  <c r="W28" i="18" s="1"/>
  <c r="G28" i="18"/>
  <c r="AA28" i="18" s="1"/>
  <c r="Y27" i="18"/>
  <c r="W27" i="18"/>
  <c r="U27" i="18"/>
  <c r="T26" i="18"/>
  <c r="T41" i="18" s="1"/>
  <c r="S26" i="18"/>
  <c r="S41" i="18" s="1"/>
  <c r="R26" i="18"/>
  <c r="R41" i="18" s="1"/>
  <c r="T25" i="18"/>
  <c r="S25" i="18"/>
  <c r="R25" i="18"/>
  <c r="P25" i="18"/>
  <c r="O25" i="18"/>
  <c r="K25" i="18"/>
  <c r="J25" i="18"/>
  <c r="I25" i="18"/>
  <c r="G25" i="18"/>
  <c r="V19" i="18"/>
  <c r="T19" i="18"/>
  <c r="S19" i="18"/>
  <c r="R19" i="18"/>
  <c r="Q19" i="18"/>
  <c r="P19" i="18"/>
  <c r="P26" i="18" s="1"/>
  <c r="P41" i="18" s="1"/>
  <c r="O19" i="18"/>
  <c r="O26" i="18" s="1"/>
  <c r="O41" i="18" s="1"/>
  <c r="K19" i="18"/>
  <c r="K26" i="18" s="1"/>
  <c r="K41" i="18" s="1"/>
  <c r="J19" i="18"/>
  <c r="J26" i="18" s="1"/>
  <c r="J41" i="18" s="1"/>
  <c r="I19" i="18"/>
  <c r="I26" i="18" s="1"/>
  <c r="I41" i="18" s="1"/>
  <c r="Z18" i="18"/>
  <c r="Y18" i="18"/>
  <c r="X18" i="18"/>
  <c r="G18" i="18"/>
  <c r="AA18" i="18" s="1"/>
  <c r="U17" i="18"/>
  <c r="W17" i="18" s="1"/>
  <c r="G17" i="18"/>
  <c r="AA17" i="18" s="1"/>
  <c r="U16" i="18"/>
  <c r="W16" i="18" s="1"/>
  <c r="G16" i="18"/>
  <c r="W15" i="18"/>
  <c r="U15" i="18"/>
  <c r="G15" i="18"/>
  <c r="Z15" i="18" s="1"/>
  <c r="AA14" i="18"/>
  <c r="Z14" i="18"/>
  <c r="X14" i="18"/>
  <c r="U14" i="18"/>
  <c r="W14" i="18" s="1"/>
  <c r="Y14" i="18" s="1"/>
  <c r="G14" i="18"/>
  <c r="AA13" i="18"/>
  <c r="Z13" i="18"/>
  <c r="Y13" i="18"/>
  <c r="X13" i="18"/>
  <c r="W13" i="18"/>
  <c r="U13" i="18"/>
  <c r="G13" i="18"/>
  <c r="Z12" i="18"/>
  <c r="Y12" i="18"/>
  <c r="X12" i="18"/>
  <c r="W12" i="18"/>
  <c r="U12" i="18"/>
  <c r="G12" i="18"/>
  <c r="AA12" i="18" s="1"/>
  <c r="X11" i="18"/>
  <c r="W11" i="18"/>
  <c r="Y11" i="18" s="1"/>
  <c r="U11" i="18"/>
  <c r="G11" i="18"/>
  <c r="AA11" i="18" s="1"/>
  <c r="X10" i="18"/>
  <c r="W10" i="18"/>
  <c r="U10" i="18"/>
  <c r="G10" i="18"/>
  <c r="AA10" i="18" s="1"/>
  <c r="U9" i="18"/>
  <c r="W9" i="18" s="1"/>
  <c r="G9" i="18"/>
  <c r="AA9" i="18" s="1"/>
  <c r="W8" i="18"/>
  <c r="U8" i="18"/>
  <c r="I9" i="17"/>
  <c r="H9" i="17"/>
  <c r="I7" i="17"/>
  <c r="H7" i="17"/>
  <c r="E7" i="17"/>
  <c r="K55" i="16"/>
  <c r="L54" i="16"/>
  <c r="K54" i="16"/>
  <c r="T53" i="16"/>
  <c r="S53" i="16"/>
  <c r="R53" i="16"/>
  <c r="P53" i="16"/>
  <c r="O53" i="16"/>
  <c r="M53" i="16"/>
  <c r="M54" i="16" s="1"/>
  <c r="L53" i="16"/>
  <c r="G53" i="16"/>
  <c r="Y53" i="16" s="1"/>
  <c r="Y52" i="16"/>
  <c r="Q52" i="16"/>
  <c r="Y51" i="16"/>
  <c r="Q51" i="16"/>
  <c r="Q53" i="16" s="1"/>
  <c r="Y50" i="16"/>
  <c r="N50" i="16"/>
  <c r="N53" i="16" s="1"/>
  <c r="N54" i="16" s="1"/>
  <c r="Y49" i="16"/>
  <c r="M49" i="16"/>
  <c r="Y48" i="16"/>
  <c r="L48" i="16"/>
  <c r="V47" i="16"/>
  <c r="T47" i="16"/>
  <c r="T54" i="16" s="1"/>
  <c r="S47" i="16"/>
  <c r="S54" i="16" s="1"/>
  <c r="R47" i="16"/>
  <c r="R54" i="16" s="1"/>
  <c r="Q47" i="16"/>
  <c r="P47" i="16"/>
  <c r="P54" i="16" s="1"/>
  <c r="O47" i="16"/>
  <c r="O54" i="16" s="1"/>
  <c r="K47" i="16"/>
  <c r="J47" i="16"/>
  <c r="J54" i="16" s="1"/>
  <c r="I47" i="16"/>
  <c r="I54" i="16" s="1"/>
  <c r="U46" i="16"/>
  <c r="W46" i="16" s="1"/>
  <c r="G46" i="16"/>
  <c r="U45" i="16"/>
  <c r="W45" i="16" s="1"/>
  <c r="G45" i="16"/>
  <c r="Z45" i="16" s="1"/>
  <c r="AA44" i="16"/>
  <c r="Z44" i="16"/>
  <c r="Y44" i="16"/>
  <c r="X44" i="16"/>
  <c r="U44" i="16"/>
  <c r="W44" i="16" s="1"/>
  <c r="G44" i="16"/>
  <c r="AA43" i="16"/>
  <c r="Z43" i="16"/>
  <c r="Y43" i="16"/>
  <c r="X43" i="16"/>
  <c r="W43" i="16"/>
  <c r="U43" i="16"/>
  <c r="G43" i="16"/>
  <c r="AA42" i="16"/>
  <c r="Z42" i="16"/>
  <c r="Y42" i="16"/>
  <c r="X42" i="16"/>
  <c r="W42" i="16"/>
  <c r="U42" i="16"/>
  <c r="G42" i="16"/>
  <c r="Y41" i="16"/>
  <c r="X41" i="16"/>
  <c r="W41" i="16"/>
  <c r="U41" i="16"/>
  <c r="G41" i="16"/>
  <c r="AA41" i="16" s="1"/>
  <c r="X40" i="16"/>
  <c r="W40" i="16"/>
  <c r="U40" i="16"/>
  <c r="G40" i="16"/>
  <c r="AA40" i="16" s="1"/>
  <c r="U39" i="16"/>
  <c r="W39" i="16" s="1"/>
  <c r="G39" i="16"/>
  <c r="AA39" i="16" s="1"/>
  <c r="U38" i="16"/>
  <c r="W38" i="16" s="1"/>
  <c r="G38" i="16"/>
  <c r="U37" i="16"/>
  <c r="W37" i="16" s="1"/>
  <c r="G37" i="16"/>
  <c r="Z37" i="16" s="1"/>
  <c r="AA36" i="16"/>
  <c r="Z36" i="16"/>
  <c r="Y36" i="16"/>
  <c r="X36" i="16"/>
  <c r="U36" i="16"/>
  <c r="W36" i="16" s="1"/>
  <c r="G36" i="16"/>
  <c r="AA35" i="16"/>
  <c r="Z35" i="16"/>
  <c r="Y35" i="16"/>
  <c r="X35" i="16"/>
  <c r="W35" i="16"/>
  <c r="U35" i="16"/>
  <c r="G35" i="16"/>
  <c r="Y34" i="16"/>
  <c r="W34" i="16"/>
  <c r="W47" i="16" s="1"/>
  <c r="U34" i="16"/>
  <c r="U47" i="16" s="1"/>
  <c r="J33" i="16"/>
  <c r="I33" i="16"/>
  <c r="I55" i="16" s="1"/>
  <c r="T32" i="16"/>
  <c r="S32" i="16"/>
  <c r="R32" i="16"/>
  <c r="P32" i="16"/>
  <c r="O32" i="16"/>
  <c r="G32" i="16"/>
  <c r="Y32" i="16" s="1"/>
  <c r="Y31" i="16"/>
  <c r="Q31" i="16"/>
  <c r="Y30" i="16"/>
  <c r="Q30" i="16"/>
  <c r="Q32" i="16" s="1"/>
  <c r="Q33" i="16" s="1"/>
  <c r="Y29" i="16"/>
  <c r="N29" i="16"/>
  <c r="N32" i="16" s="1"/>
  <c r="N33" i="16" s="1"/>
  <c r="N55" i="16" s="1"/>
  <c r="E17" i="15" s="1"/>
  <c r="Y28" i="16"/>
  <c r="M28" i="16"/>
  <c r="M32" i="16" s="1"/>
  <c r="M33" i="16" s="1"/>
  <c r="M55" i="16" s="1"/>
  <c r="E16" i="15" s="1"/>
  <c r="Y27" i="16"/>
  <c r="L27" i="16"/>
  <c r="L32" i="16" s="1"/>
  <c r="L33" i="16" s="1"/>
  <c r="L55" i="16" s="1"/>
  <c r="E15" i="15" s="1"/>
  <c r="V26" i="16"/>
  <c r="T26" i="16"/>
  <c r="T33" i="16" s="1"/>
  <c r="S26" i="16"/>
  <c r="R26" i="16"/>
  <c r="R33" i="16" s="1"/>
  <c r="R55" i="16" s="1"/>
  <c r="E21" i="15" s="1"/>
  <c r="Q26" i="16"/>
  <c r="P26" i="16"/>
  <c r="P33" i="16" s="1"/>
  <c r="P55" i="16" s="1"/>
  <c r="E19" i="15" s="1"/>
  <c r="O26" i="16"/>
  <c r="O33" i="16" s="1"/>
  <c r="O55" i="16" s="1"/>
  <c r="E18" i="15" s="1"/>
  <c r="K26" i="16"/>
  <c r="K33" i="16" s="1"/>
  <c r="J26" i="16"/>
  <c r="I26" i="16"/>
  <c r="AA25" i="16"/>
  <c r="Z25" i="16"/>
  <c r="Y25" i="16"/>
  <c r="X25" i="16"/>
  <c r="W25" i="16"/>
  <c r="U25" i="16"/>
  <c r="G25" i="16"/>
  <c r="Z24" i="16"/>
  <c r="Y24" i="16"/>
  <c r="X24" i="16"/>
  <c r="W24" i="16"/>
  <c r="U24" i="16"/>
  <c r="G24" i="16"/>
  <c r="AA24" i="16" s="1"/>
  <c r="Y23" i="16"/>
  <c r="X23" i="16"/>
  <c r="W23" i="16"/>
  <c r="U23" i="16"/>
  <c r="G23" i="16"/>
  <c r="AA23" i="16" s="1"/>
  <c r="X22" i="16"/>
  <c r="U22" i="16"/>
  <c r="W22" i="16" s="1"/>
  <c r="G22" i="16"/>
  <c r="AA22" i="16" s="1"/>
  <c r="W21" i="16"/>
  <c r="U21" i="16"/>
  <c r="G21" i="16"/>
  <c r="U20" i="16"/>
  <c r="W20" i="16" s="1"/>
  <c r="G20" i="16"/>
  <c r="W19" i="16"/>
  <c r="U19" i="16"/>
  <c r="G19" i="16"/>
  <c r="AA18" i="16"/>
  <c r="Z18" i="16"/>
  <c r="Y18" i="16"/>
  <c r="X18" i="16"/>
  <c r="U18" i="16"/>
  <c r="W18" i="16" s="1"/>
  <c r="G18" i="16"/>
  <c r="AA17" i="16"/>
  <c r="Z17" i="16"/>
  <c r="Y17" i="16"/>
  <c r="X17" i="16"/>
  <c r="W17" i="16"/>
  <c r="U17" i="16"/>
  <c r="G17" i="16"/>
  <c r="Z16" i="16"/>
  <c r="Y16" i="16"/>
  <c r="X16" i="16"/>
  <c r="W16" i="16"/>
  <c r="U16" i="16"/>
  <c r="G16" i="16"/>
  <c r="AA16" i="16" s="1"/>
  <c r="Y15" i="16"/>
  <c r="X15" i="16"/>
  <c r="W15" i="16"/>
  <c r="U15" i="16"/>
  <c r="G15" i="16"/>
  <c r="AA15" i="16" s="1"/>
  <c r="X14" i="16"/>
  <c r="W14" i="16"/>
  <c r="U14" i="16"/>
  <c r="G14" i="16"/>
  <c r="AA14" i="16" s="1"/>
  <c r="U13" i="16"/>
  <c r="W13" i="16" s="1"/>
  <c r="G13" i="16"/>
  <c r="U12" i="16"/>
  <c r="W12" i="16" s="1"/>
  <c r="G12" i="16"/>
  <c r="AA11" i="16"/>
  <c r="W11" i="16"/>
  <c r="U11" i="16"/>
  <c r="G11" i="16"/>
  <c r="AA10" i="16"/>
  <c r="Z10" i="16"/>
  <c r="Y10" i="16"/>
  <c r="X10" i="16"/>
  <c r="U10" i="16"/>
  <c r="W10" i="16" s="1"/>
  <c r="G10" i="16"/>
  <c r="AA9" i="16"/>
  <c r="Z9" i="16"/>
  <c r="Y9" i="16"/>
  <c r="X9" i="16"/>
  <c r="W9" i="16"/>
  <c r="U9" i="16"/>
  <c r="G9" i="16"/>
  <c r="U8" i="16"/>
  <c r="E25" i="15"/>
  <c r="E14" i="15"/>
  <c r="E12" i="15"/>
  <c r="P2" i="16"/>
  <c r="T54" i="14"/>
  <c r="T53" i="14"/>
  <c r="S53" i="14"/>
  <c r="R53" i="14"/>
  <c r="P53" i="14"/>
  <c r="O53" i="14"/>
  <c r="G53" i="14"/>
  <c r="Y53" i="14" s="1"/>
  <c r="Y52" i="14"/>
  <c r="Q52" i="14"/>
  <c r="Y51" i="14"/>
  <c r="Q51" i="14"/>
  <c r="Y50" i="14"/>
  <c r="N50" i="14"/>
  <c r="N53" i="14" s="1"/>
  <c r="N54" i="14" s="1"/>
  <c r="Y49" i="14"/>
  <c r="M49" i="14"/>
  <c r="M53" i="14" s="1"/>
  <c r="M54" i="14" s="1"/>
  <c r="Y48" i="14"/>
  <c r="L48" i="14"/>
  <c r="L53" i="14" s="1"/>
  <c r="L54" i="14" s="1"/>
  <c r="V47" i="14"/>
  <c r="T47" i="14"/>
  <c r="S47" i="14"/>
  <c r="S54" i="14" s="1"/>
  <c r="R47" i="14"/>
  <c r="R54" i="14" s="1"/>
  <c r="Q47" i="14"/>
  <c r="P47" i="14"/>
  <c r="P54" i="14" s="1"/>
  <c r="O47" i="14"/>
  <c r="O54" i="14" s="1"/>
  <c r="K47" i="14"/>
  <c r="K54" i="14" s="1"/>
  <c r="J47" i="14"/>
  <c r="J54" i="14" s="1"/>
  <c r="I47" i="14"/>
  <c r="I54" i="14" s="1"/>
  <c r="W46" i="14"/>
  <c r="U46" i="14"/>
  <c r="G46" i="14"/>
  <c r="U45" i="14"/>
  <c r="W45" i="14" s="1"/>
  <c r="G45" i="14"/>
  <c r="W44" i="14"/>
  <c r="U44" i="14"/>
  <c r="G44" i="14"/>
  <c r="AA43" i="14"/>
  <c r="Z43" i="14"/>
  <c r="Y43" i="14"/>
  <c r="U43" i="14"/>
  <c r="W43" i="14" s="1"/>
  <c r="G43" i="14"/>
  <c r="X43" i="14" s="1"/>
  <c r="AA42" i="14"/>
  <c r="Z42" i="14"/>
  <c r="Y42" i="14"/>
  <c r="X42" i="14"/>
  <c r="W42" i="14"/>
  <c r="U42" i="14"/>
  <c r="G42" i="14"/>
  <c r="AA41" i="14"/>
  <c r="Z41" i="14"/>
  <c r="Y41" i="14"/>
  <c r="X41" i="14"/>
  <c r="W41" i="14"/>
  <c r="U41" i="14"/>
  <c r="G41" i="14"/>
  <c r="Z40" i="14"/>
  <c r="Y40" i="14"/>
  <c r="X40" i="14"/>
  <c r="W40" i="14"/>
  <c r="U40" i="14"/>
  <c r="G40" i="14"/>
  <c r="AA40" i="14" s="1"/>
  <c r="X39" i="14"/>
  <c r="U39" i="14"/>
  <c r="W39" i="14" s="1"/>
  <c r="G39" i="14"/>
  <c r="AA39" i="14" s="1"/>
  <c r="W38" i="14"/>
  <c r="U38" i="14"/>
  <c r="G38" i="14"/>
  <c r="U37" i="14"/>
  <c r="W37" i="14" s="1"/>
  <c r="G37" i="14"/>
  <c r="U36" i="14"/>
  <c r="W36" i="14" s="1"/>
  <c r="G36" i="14"/>
  <c r="AA35" i="14"/>
  <c r="Z35" i="14"/>
  <c r="Y35" i="14"/>
  <c r="U35" i="14"/>
  <c r="W35" i="14" s="1"/>
  <c r="G35" i="14"/>
  <c r="X35" i="14" s="1"/>
  <c r="Y34" i="14"/>
  <c r="W34" i="14"/>
  <c r="U34" i="14"/>
  <c r="K33" i="14"/>
  <c r="K55" i="14" s="1"/>
  <c r="E14" i="13" s="1"/>
  <c r="E14" i="17" s="1"/>
  <c r="J33" i="14"/>
  <c r="I33" i="14"/>
  <c r="I55" i="14" s="1"/>
  <c r="T32" i="14"/>
  <c r="S32" i="14"/>
  <c r="R32" i="14"/>
  <c r="P32" i="14"/>
  <c r="O32" i="14"/>
  <c r="G32" i="14"/>
  <c r="Y32" i="14" s="1"/>
  <c r="Y31" i="14"/>
  <c r="Q31" i="14"/>
  <c r="Y30" i="14"/>
  <c r="Q30" i="14"/>
  <c r="Y29" i="14"/>
  <c r="N29" i="14"/>
  <c r="N32" i="14" s="1"/>
  <c r="N33" i="14" s="1"/>
  <c r="Y28" i="14"/>
  <c r="M28" i="14"/>
  <c r="M32" i="14" s="1"/>
  <c r="M33" i="14" s="1"/>
  <c r="Y27" i="14"/>
  <c r="L27" i="14"/>
  <c r="L32" i="14" s="1"/>
  <c r="L33" i="14" s="1"/>
  <c r="V26" i="14"/>
  <c r="T26" i="14"/>
  <c r="T33" i="14" s="1"/>
  <c r="T55" i="14" s="1"/>
  <c r="E23" i="13" s="1"/>
  <c r="S26" i="14"/>
  <c r="S33" i="14" s="1"/>
  <c r="R26" i="14"/>
  <c r="Q26" i="14"/>
  <c r="P26" i="14"/>
  <c r="P33" i="14" s="1"/>
  <c r="P55" i="14" s="1"/>
  <c r="E19" i="13" s="1"/>
  <c r="O26" i="14"/>
  <c r="O33" i="14" s="1"/>
  <c r="O55" i="14" s="1"/>
  <c r="E18" i="13" s="1"/>
  <c r="E18" i="17" s="1"/>
  <c r="K26" i="14"/>
  <c r="J26" i="14"/>
  <c r="I26" i="14"/>
  <c r="AA25" i="14"/>
  <c r="Z25" i="14"/>
  <c r="Y25" i="14"/>
  <c r="U25" i="14"/>
  <c r="W25" i="14" s="1"/>
  <c r="G25" i="14"/>
  <c r="X25" i="14" s="1"/>
  <c r="AA24" i="14"/>
  <c r="Z24" i="14"/>
  <c r="Y24" i="14"/>
  <c r="X24" i="14"/>
  <c r="U24" i="14"/>
  <c r="W24" i="14" s="1"/>
  <c r="G24" i="14"/>
  <c r="AA23" i="14"/>
  <c r="Z23" i="14"/>
  <c r="Y23" i="14"/>
  <c r="X23" i="14"/>
  <c r="W23" i="14"/>
  <c r="U23" i="14"/>
  <c r="G23" i="14"/>
  <c r="Z22" i="14"/>
  <c r="Y22" i="14"/>
  <c r="X22" i="14"/>
  <c r="W22" i="14"/>
  <c r="U22" i="14"/>
  <c r="G22" i="14"/>
  <c r="AA22" i="14" s="1"/>
  <c r="X21" i="14"/>
  <c r="U21" i="14"/>
  <c r="W21" i="14" s="1"/>
  <c r="G21" i="14"/>
  <c r="X20" i="14"/>
  <c r="W20" i="14"/>
  <c r="U20" i="14"/>
  <c r="G20" i="14"/>
  <c r="AA19" i="14"/>
  <c r="U19" i="14"/>
  <c r="W19" i="14" s="1"/>
  <c r="G19" i="14"/>
  <c r="AA18" i="14"/>
  <c r="W18" i="14"/>
  <c r="U18" i="14"/>
  <c r="G18" i="14"/>
  <c r="AA17" i="14"/>
  <c r="Z17" i="14"/>
  <c r="Y17" i="14"/>
  <c r="X17" i="14"/>
  <c r="U17" i="14"/>
  <c r="W17" i="14" s="1"/>
  <c r="G17" i="14"/>
  <c r="AA16" i="14"/>
  <c r="Z16" i="14"/>
  <c r="Y16" i="14"/>
  <c r="X16" i="14"/>
  <c r="W16" i="14"/>
  <c r="U16" i="14"/>
  <c r="G16" i="14"/>
  <c r="Z15" i="14"/>
  <c r="X15" i="14"/>
  <c r="U15" i="14"/>
  <c r="W15" i="14" s="1"/>
  <c r="G15" i="14"/>
  <c r="AA15" i="14" s="1"/>
  <c r="W14" i="14"/>
  <c r="U14" i="14"/>
  <c r="G14" i="14"/>
  <c r="AA14" i="14" s="1"/>
  <c r="X13" i="14"/>
  <c r="U13" i="14"/>
  <c r="W13" i="14" s="1"/>
  <c r="G13" i="14"/>
  <c r="AA13" i="14" s="1"/>
  <c r="AA12" i="14"/>
  <c r="W12" i="14"/>
  <c r="U12" i="14"/>
  <c r="G12" i="14"/>
  <c r="Z12" i="14" s="1"/>
  <c r="AA11" i="14"/>
  <c r="Z11" i="14"/>
  <c r="Y11" i="14"/>
  <c r="U11" i="14"/>
  <c r="W11" i="14" s="1"/>
  <c r="G11" i="14"/>
  <c r="X11" i="14" s="1"/>
  <c r="AA10" i="14"/>
  <c r="Y10" i="14"/>
  <c r="W10" i="14"/>
  <c r="U10" i="14"/>
  <c r="G10" i="14"/>
  <c r="X10" i="14" s="1"/>
  <c r="AA9" i="14"/>
  <c r="Z9" i="14"/>
  <c r="Y9" i="14"/>
  <c r="X9" i="14"/>
  <c r="W9" i="14"/>
  <c r="U9" i="14"/>
  <c r="G9" i="14"/>
  <c r="G26" i="14" s="1"/>
  <c r="U8" i="14"/>
  <c r="W8" i="14" s="1"/>
  <c r="E25" i="13"/>
  <c r="E25" i="17" s="1"/>
  <c r="E12" i="13"/>
  <c r="E12" i="17" s="1"/>
  <c r="P2" i="18"/>
  <c r="R33" i="14" l="1"/>
  <c r="R55" i="14" s="1"/>
  <c r="E21" i="13" s="1"/>
  <c r="E21" i="17" s="1"/>
  <c r="Q32" i="14"/>
  <c r="Q33" i="14" s="1"/>
  <c r="U47" i="14"/>
  <c r="U52" i="14" s="1"/>
  <c r="L55" i="14"/>
  <c r="E15" i="13" s="1"/>
  <c r="E15" i="17" s="1"/>
  <c r="M55" i="14"/>
  <c r="E16" i="13" s="1"/>
  <c r="E16" i="17" s="1"/>
  <c r="N55" i="14"/>
  <c r="E17" i="13" s="1"/>
  <c r="E17" i="17" s="1"/>
  <c r="S55" i="14"/>
  <c r="E22" i="13" s="1"/>
  <c r="P2" i="14"/>
  <c r="G33" i="14"/>
  <c r="Y26" i="14"/>
  <c r="AA38" i="14"/>
  <c r="Z38" i="14"/>
  <c r="Y38" i="14"/>
  <c r="X38" i="14"/>
  <c r="Z44" i="14"/>
  <c r="Y44" i="14"/>
  <c r="X44" i="14"/>
  <c r="G26" i="16"/>
  <c r="Z10" i="14"/>
  <c r="Z19" i="14"/>
  <c r="Y19" i="14"/>
  <c r="X19" i="14"/>
  <c r="AA21" i="14"/>
  <c r="Z21" i="14"/>
  <c r="AA12" i="16"/>
  <c r="Z12" i="16"/>
  <c r="Y12" i="16"/>
  <c r="X12" i="16"/>
  <c r="T55" i="16"/>
  <c r="E23" i="15" s="1"/>
  <c r="E23" i="17" s="1"/>
  <c r="U48" i="16"/>
  <c r="U51" i="16"/>
  <c r="U49" i="16"/>
  <c r="U52" i="16"/>
  <c r="Z19" i="16"/>
  <c r="Y19" i="16"/>
  <c r="X19" i="16"/>
  <c r="U50" i="14"/>
  <c r="U26" i="14"/>
  <c r="X14" i="14"/>
  <c r="Y15" i="14"/>
  <c r="G47" i="14"/>
  <c r="Z36" i="14"/>
  <c r="Y36" i="14"/>
  <c r="X36" i="14"/>
  <c r="AA44" i="14"/>
  <c r="AA13" i="16"/>
  <c r="Z13" i="16"/>
  <c r="Y13" i="16"/>
  <c r="X13" i="16"/>
  <c r="AA38" i="16"/>
  <c r="Z38" i="16"/>
  <c r="Y38" i="16"/>
  <c r="X38" i="16"/>
  <c r="Y14" i="14"/>
  <c r="Y18" i="14"/>
  <c r="X18" i="14"/>
  <c r="W47" i="14"/>
  <c r="AA45" i="14"/>
  <c r="Z45" i="14"/>
  <c r="Y45" i="14"/>
  <c r="X45" i="14"/>
  <c r="U33" i="18"/>
  <c r="X12" i="14"/>
  <c r="Y13" i="14"/>
  <c r="Z14" i="14"/>
  <c r="AA20" i="14"/>
  <c r="Z20" i="14"/>
  <c r="Y20" i="14"/>
  <c r="Y21" i="14"/>
  <c r="AA36" i="14"/>
  <c r="Z11" i="16"/>
  <c r="Y11" i="16"/>
  <c r="X11" i="16"/>
  <c r="AA19" i="16"/>
  <c r="J55" i="16"/>
  <c r="E13" i="15" s="1"/>
  <c r="Q54" i="16"/>
  <c r="Q55" i="16" s="1"/>
  <c r="E20" i="15" s="1"/>
  <c r="E24" i="15" s="1"/>
  <c r="U19" i="18"/>
  <c r="W26" i="14"/>
  <c r="Y12" i="14"/>
  <c r="Z13" i="14"/>
  <c r="J55" i="14"/>
  <c r="E13" i="13" s="1"/>
  <c r="E13" i="17" s="1"/>
  <c r="AA37" i="14"/>
  <c r="Z37" i="14"/>
  <c r="Y37" i="14"/>
  <c r="X37" i="14"/>
  <c r="AA46" i="14"/>
  <c r="Z46" i="14"/>
  <c r="Y46" i="14"/>
  <c r="X46" i="14"/>
  <c r="Q53" i="14"/>
  <c r="Q54" i="14" s="1"/>
  <c r="AA20" i="16"/>
  <c r="Z20" i="16"/>
  <c r="Y20" i="16"/>
  <c r="X20" i="16"/>
  <c r="AA46" i="16"/>
  <c r="Z46" i="16"/>
  <c r="Y46" i="16"/>
  <c r="X46" i="16"/>
  <c r="AA16" i="18"/>
  <c r="Z16" i="18"/>
  <c r="Y16" i="18"/>
  <c r="X16" i="18"/>
  <c r="E19" i="17"/>
  <c r="U48" i="14"/>
  <c r="U51" i="14"/>
  <c r="U49" i="14"/>
  <c r="Z18" i="14"/>
  <c r="U26" i="16"/>
  <c r="W8" i="16"/>
  <c r="W26" i="16" s="1"/>
  <c r="AA21" i="16"/>
  <c r="Z21" i="16"/>
  <c r="Y21" i="16"/>
  <c r="X21" i="16"/>
  <c r="S33" i="16"/>
  <c r="S55" i="16" s="1"/>
  <c r="E22" i="15" s="1"/>
  <c r="U50" i="16"/>
  <c r="AA37" i="16"/>
  <c r="AA45" i="16"/>
  <c r="G47" i="16"/>
  <c r="AA15" i="18"/>
  <c r="Y39" i="14"/>
  <c r="Y14" i="16"/>
  <c r="Z15" i="16"/>
  <c r="Y22" i="16"/>
  <c r="Z23" i="16"/>
  <c r="X39" i="16"/>
  <c r="Y40" i="16"/>
  <c r="Z41" i="16"/>
  <c r="X9" i="18"/>
  <c r="Y10" i="18"/>
  <c r="Z11" i="18"/>
  <c r="X17" i="18"/>
  <c r="X28" i="18"/>
  <c r="Y29" i="18"/>
  <c r="Z30" i="18"/>
  <c r="G33" i="18"/>
  <c r="Z39" i="14"/>
  <c r="Z14" i="16"/>
  <c r="Z22" i="16"/>
  <c r="Y39" i="16"/>
  <c r="Z40" i="16"/>
  <c r="Y9" i="18"/>
  <c r="Z10" i="18"/>
  <c r="Y17" i="18"/>
  <c r="G19" i="18"/>
  <c r="Y28" i="18"/>
  <c r="Z29" i="18"/>
  <c r="X37" i="16"/>
  <c r="Z39" i="16"/>
  <c r="X45" i="16"/>
  <c r="Z9" i="18"/>
  <c r="X15" i="18"/>
  <c r="Z17" i="18"/>
  <c r="Z28" i="18"/>
  <c r="Y37" i="16"/>
  <c r="Y45" i="16"/>
  <c r="Y15" i="18"/>
  <c r="E26" i="15" l="1"/>
  <c r="K7" i="15" s="1"/>
  <c r="AO86" i="11"/>
  <c r="Q55" i="14"/>
  <c r="E20" i="13" s="1"/>
  <c r="E22" i="17"/>
  <c r="G54" i="16"/>
  <c r="Y54" i="16" s="1"/>
  <c r="Y47" i="16"/>
  <c r="V48" i="14"/>
  <c r="U53" i="14"/>
  <c r="U54" i="14" s="1"/>
  <c r="CF225" i="11" s="1"/>
  <c r="CF227" i="11" s="1"/>
  <c r="Z229" i="11" s="1"/>
  <c r="Z231" i="11" s="1"/>
  <c r="V50" i="14"/>
  <c r="W50" i="14" s="1"/>
  <c r="V51" i="16"/>
  <c r="W51" i="16"/>
  <c r="W19" i="18"/>
  <c r="U23" i="18" s="1"/>
  <c r="N56" i="14"/>
  <c r="V48" i="16"/>
  <c r="U53" i="16"/>
  <c r="U54" i="16" s="1"/>
  <c r="U28" i="16"/>
  <c r="U31" i="16"/>
  <c r="U29" i="16"/>
  <c r="U30" i="16"/>
  <c r="U27" i="16"/>
  <c r="U35" i="18"/>
  <c r="W33" i="18"/>
  <c r="U38" i="18"/>
  <c r="U36" i="18"/>
  <c r="U34" i="18"/>
  <c r="U37" i="18"/>
  <c r="W50" i="16"/>
  <c r="V50" i="16"/>
  <c r="G54" i="14"/>
  <c r="Y54" i="14" s="1"/>
  <c r="Y47" i="14"/>
  <c r="N56" i="16"/>
  <c r="Y33" i="14"/>
  <c r="G55" i="14"/>
  <c r="G26" i="18"/>
  <c r="V49" i="14"/>
  <c r="W49" i="14" s="1"/>
  <c r="Q56" i="16"/>
  <c r="V52" i="16"/>
  <c r="W52" i="16" s="1"/>
  <c r="G40" i="18"/>
  <c r="Y33" i="18"/>
  <c r="V51" i="14"/>
  <c r="W51" i="14" s="1"/>
  <c r="U28" i="14"/>
  <c r="U31" i="14"/>
  <c r="U29" i="14"/>
  <c r="U30" i="14"/>
  <c r="U27" i="14"/>
  <c r="V49" i="16"/>
  <c r="W49" i="16" s="1"/>
  <c r="V52" i="14"/>
  <c r="W52" i="14" s="1"/>
  <c r="G33" i="16"/>
  <c r="Y26" i="16"/>
  <c r="Q56" i="14" l="1"/>
  <c r="CF89" i="11"/>
  <c r="V23" i="18"/>
  <c r="W23" i="18" s="1"/>
  <c r="Y23" i="18" s="1"/>
  <c r="Q23" i="18"/>
  <c r="Q25" i="18" s="1"/>
  <c r="Q26" i="18" s="1"/>
  <c r="Q41" i="18" s="1"/>
  <c r="U39" i="18"/>
  <c r="U40" i="18" s="1"/>
  <c r="V34" i="18"/>
  <c r="L34" i="18"/>
  <c r="L39" i="18" s="1"/>
  <c r="L40" i="18" s="1"/>
  <c r="G41" i="18"/>
  <c r="U32" i="16"/>
  <c r="U33" i="16" s="1"/>
  <c r="U55" i="16" s="1"/>
  <c r="V27" i="16"/>
  <c r="V53" i="16"/>
  <c r="V54" i="16" s="1"/>
  <c r="U24" i="18"/>
  <c r="V53" i="14"/>
  <c r="V54" i="14" s="1"/>
  <c r="U32" i="14"/>
  <c r="U33" i="14" s="1"/>
  <c r="U55" i="14" s="1"/>
  <c r="V27" i="14"/>
  <c r="V30" i="14"/>
  <c r="W30" i="14" s="1"/>
  <c r="V29" i="14"/>
  <c r="W29" i="14" s="1"/>
  <c r="W37" i="18"/>
  <c r="V37" i="18"/>
  <c r="V30" i="16"/>
  <c r="W30" i="16" s="1"/>
  <c r="W36" i="18"/>
  <c r="Y36" i="18" s="1"/>
  <c r="V36" i="18"/>
  <c r="N36" i="18"/>
  <c r="N39" i="18" s="1"/>
  <c r="N40" i="18" s="1"/>
  <c r="V31" i="16"/>
  <c r="W31" i="16" s="1"/>
  <c r="U21" i="18"/>
  <c r="V38" i="18"/>
  <c r="W38" i="18"/>
  <c r="V28" i="16"/>
  <c r="W28" i="16" s="1"/>
  <c r="E20" i="17"/>
  <c r="E24" i="17" s="1"/>
  <c r="E24" i="13"/>
  <c r="V29" i="16"/>
  <c r="W29" i="16" s="1"/>
  <c r="V31" i="14"/>
  <c r="W31" i="14" s="1"/>
  <c r="V28" i="14"/>
  <c r="W28" i="14" s="1"/>
  <c r="W48" i="16"/>
  <c r="W53" i="16" s="1"/>
  <c r="W54" i="16" s="1"/>
  <c r="U20" i="18"/>
  <c r="C9" i="15"/>
  <c r="E9" i="15" s="1"/>
  <c r="G55" i="16"/>
  <c r="Y33" i="16"/>
  <c r="Y19" i="18"/>
  <c r="M35" i="18"/>
  <c r="M39" i="18" s="1"/>
  <c r="M40" i="18" s="1"/>
  <c r="V35" i="18"/>
  <c r="W35" i="18" s="1"/>
  <c r="Y35" i="18" s="1"/>
  <c r="U22" i="18"/>
  <c r="W48" i="14"/>
  <c r="W53" i="14" s="1"/>
  <c r="W54" i="14" s="1"/>
  <c r="E26" i="13" l="1"/>
  <c r="K7" i="13" s="1"/>
  <c r="CF88" i="11" s="1"/>
  <c r="AO85" i="11"/>
  <c r="E26" i="17"/>
  <c r="AO87" i="11"/>
  <c r="Z209" i="11" s="1"/>
  <c r="Z212" i="11" s="1"/>
  <c r="Q24" i="18"/>
  <c r="V24" i="18"/>
  <c r="W24" i="18" s="1"/>
  <c r="Y24" i="18" s="1"/>
  <c r="V39" i="18"/>
  <c r="V40" i="18" s="1"/>
  <c r="W34" i="18"/>
  <c r="V32" i="16"/>
  <c r="V33" i="16" s="1"/>
  <c r="V55" i="16" s="1"/>
  <c r="W27" i="16"/>
  <c r="W32" i="16" s="1"/>
  <c r="W33" i="16" s="1"/>
  <c r="W55" i="16" s="1"/>
  <c r="W57" i="16" s="1"/>
  <c r="V22" i="18"/>
  <c r="W22" i="18" s="1"/>
  <c r="Y22" i="18" s="1"/>
  <c r="N22" i="18"/>
  <c r="N25" i="18" s="1"/>
  <c r="N26" i="18" s="1"/>
  <c r="N41" i="18" s="1"/>
  <c r="V32" i="14"/>
  <c r="V33" i="14" s="1"/>
  <c r="V55" i="14" s="1"/>
  <c r="V20" i="18"/>
  <c r="L20" i="18"/>
  <c r="L25" i="18" s="1"/>
  <c r="L26" i="18" s="1"/>
  <c r="L41" i="18" s="1"/>
  <c r="U25" i="18"/>
  <c r="U26" i="18" s="1"/>
  <c r="U41" i="18" s="1"/>
  <c r="M21" i="18"/>
  <c r="M25" i="18" s="1"/>
  <c r="M26" i="18" s="1"/>
  <c r="M41" i="18" s="1"/>
  <c r="V21" i="18"/>
  <c r="W21" i="18" s="1"/>
  <c r="Y21" i="18" s="1"/>
  <c r="W27" i="14"/>
  <c r="W32" i="14" s="1"/>
  <c r="W33" i="14" s="1"/>
  <c r="W55" i="14" s="1"/>
  <c r="W57" i="14" s="1"/>
  <c r="C7" i="13" s="1"/>
  <c r="Z85" i="11" s="1"/>
  <c r="C9" i="13" l="1"/>
  <c r="E9" i="13" s="1"/>
  <c r="C7" i="17"/>
  <c r="Z87" i="11" s="1"/>
  <c r="M26" i="15"/>
  <c r="O26" i="13"/>
  <c r="CF90" i="11"/>
  <c r="Q42" i="18"/>
  <c r="N42" i="18"/>
  <c r="V25" i="18"/>
  <c r="V26" i="18" s="1"/>
  <c r="V41" i="18" s="1"/>
  <c r="Y34" i="18"/>
  <c r="W39" i="18"/>
  <c r="W20" i="18"/>
  <c r="G7" i="13"/>
  <c r="K7" i="17"/>
  <c r="C9" i="17" l="1"/>
  <c r="G9" i="13"/>
  <c r="K9" i="13" s="1"/>
  <c r="G7" i="15"/>
  <c r="G9" i="15" s="1"/>
  <c r="Z86" i="11"/>
  <c r="BJ172" i="11"/>
  <c r="G7" i="17"/>
  <c r="Y20" i="18"/>
  <c r="W25" i="18"/>
  <c r="Y39" i="18"/>
  <c r="W40" i="18"/>
  <c r="Y40" i="18" s="1"/>
  <c r="E9" i="17"/>
  <c r="K9" i="15" l="1"/>
  <c r="V173" i="11"/>
  <c r="V172" i="11" s="1"/>
  <c r="Y25" i="18"/>
  <c r="W26" i="18"/>
  <c r="BD86" i="11" l="1"/>
  <c r="CH89" i="11"/>
  <c r="CJ89" i="11" s="1"/>
  <c r="G9" i="17"/>
  <c r="CH88" i="11"/>
  <c r="CJ88" i="11" s="1"/>
  <c r="W41" i="18"/>
  <c r="W43" i="18" s="1"/>
  <c r="Y26" i="18"/>
  <c r="K9" i="17" l="1"/>
  <c r="BD87" i="11" s="1"/>
  <c r="CH90" i="11"/>
  <c r="CJ90" i="11" s="1"/>
  <c r="AO88" i="11" s="1"/>
  <c r="BD85" i="11"/>
  <c r="BU261" i="11"/>
  <c r="BO261" i="11"/>
  <c r="Z213" i="11"/>
  <c r="Z183" i="11"/>
  <c r="AE155" i="11"/>
  <c r="Z182" i="11" l="1"/>
  <c r="BO262" i="11" l="1"/>
  <c r="BU262" i="11"/>
  <c r="Z185" i="11" l="1"/>
  <c r="Z187" i="11" s="1"/>
  <c r="Z21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山道 一之</author>
  </authors>
  <commentList>
    <comment ref="C7" authorId="0" shapeId="0" xr:uid="{5AC53239-E53E-4902-86F8-C0B837D4726C}">
      <text>
        <r>
          <rPr>
            <b/>
            <sz val="9"/>
            <color indexed="81"/>
            <rFont val="MS P ゴシック"/>
            <family val="3"/>
            <charset val="128"/>
          </rPr>
          <t xml:space="preserve">C-2経費内訳表の合計と異なる場合は、手入力してください。
</t>
        </r>
      </text>
    </comment>
    <comment ref="E7" authorId="0" shapeId="0" xr:uid="{D375A9B9-FA9A-4317-8816-0B4FBBC4163D}">
      <text>
        <r>
          <rPr>
            <b/>
            <sz val="9"/>
            <color indexed="81"/>
            <rFont val="MS P ゴシック"/>
            <family val="3"/>
            <charset val="128"/>
          </rPr>
          <t xml:space="preserve">寄付金その他の収入がある場合は、入力してください。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山道 一之</author>
  </authors>
  <commentList>
    <comment ref="C5" authorId="0" shapeId="0" xr:uid="{E823AFB3-2FFA-4EE3-BF42-D4A62B177BC7}">
      <text>
        <r>
          <rPr>
            <b/>
            <sz val="11"/>
            <color indexed="81"/>
            <rFont val="MS P ゴシック"/>
            <family val="3"/>
            <charset val="128"/>
          </rPr>
          <t>行を適宜追加・削除し、見積書・金入り設計書の項目どおりに記入すること（合計金額のみは不可）</t>
        </r>
      </text>
    </comment>
    <comment ref="H6" authorId="0" shapeId="0" xr:uid="{81DCEA3B-2BC0-4F28-A60F-9BAFB4902476}">
      <text>
        <r>
          <rPr>
            <b/>
            <sz val="11"/>
            <color indexed="81"/>
            <rFont val="MS P ゴシック"/>
            <family val="3"/>
            <charset val="128"/>
          </rPr>
          <t>根拠とした見積書・金入り設計書の最初のページにNo.を記すこと</t>
        </r>
      </text>
    </comment>
    <comment ref="I7" authorId="0" shapeId="0" xr:uid="{0A19A2A0-1F20-474E-A91B-76F4C7F13FFD}">
      <text>
        <r>
          <rPr>
            <b/>
            <sz val="11"/>
            <color indexed="81"/>
            <rFont val="MS P ゴシック"/>
            <family val="3"/>
            <charset val="128"/>
          </rPr>
          <t>複合単価を用いた場合は、「材料費」に金額を含めること</t>
        </r>
      </text>
    </comment>
    <comment ref="U54" authorId="1" shapeId="0" xr:uid="{B7FA493C-5B0C-4016-890D-AB81B23C2242}">
      <text>
        <r>
          <rPr>
            <b/>
            <sz val="9"/>
            <color indexed="81"/>
            <rFont val="MS P ゴシック"/>
            <family val="3"/>
            <charset val="128"/>
          </rPr>
          <t xml:space="preserve">蓄電池に係る補助対象経費予定額(１年目)となります。
</t>
        </r>
      </text>
    </comment>
    <comment ref="W56" authorId="0" shapeId="0" xr:uid="{3A2DBCCA-0A67-49F3-B3E9-C47690E370B4}">
      <text>
        <r>
          <rPr>
            <b/>
            <sz val="11"/>
            <color indexed="81"/>
            <rFont val="MS P ゴシック"/>
            <family val="3"/>
            <charset val="128"/>
          </rPr>
          <t>民間企業の場合、原則として消費税を計上しないこと</t>
        </r>
      </text>
    </comment>
    <comment ref="W57" authorId="0" shapeId="0" xr:uid="{8786F16D-4484-4E9E-BA41-843B3A68B317}">
      <text>
        <r>
          <rPr>
            <b/>
            <sz val="11"/>
            <color indexed="81"/>
            <rFont val="MS P ゴシック"/>
            <family val="3"/>
            <charset val="128"/>
          </rPr>
          <t>端数処理の関係で見積書等の金額の合計と一致しない場合は、手入力すること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山道 一之</author>
    <author>作成者</author>
  </authors>
  <commentList>
    <comment ref="C7" authorId="0" shapeId="0" xr:uid="{528956EF-C3DF-48B0-93C1-2A0A4FF4DBAE}">
      <text>
        <r>
          <rPr>
            <b/>
            <sz val="9"/>
            <color indexed="81"/>
            <rFont val="MS P ゴシック"/>
            <family val="3"/>
            <charset val="128"/>
          </rPr>
          <t xml:space="preserve">C-2経費内訳表の合計と異なる場合は、手入力してください。
</t>
        </r>
      </text>
    </comment>
    <comment ref="E7" authorId="0" shapeId="0" xr:uid="{781B236C-DB57-40DD-B75E-84D3D1759BA2}">
      <text>
        <r>
          <rPr>
            <b/>
            <sz val="9"/>
            <color indexed="81"/>
            <rFont val="MS P ゴシック"/>
            <family val="3"/>
            <charset val="128"/>
          </rPr>
          <t xml:space="preserve">寄付金その他の収入がある場合は、入力してください。
</t>
        </r>
      </text>
    </comment>
    <comment ref="E25" authorId="1" shapeId="0" xr:uid="{E2BD946C-A338-4491-9B5B-3351477F414B}">
      <text>
        <r>
          <rPr>
            <b/>
            <sz val="11"/>
            <color indexed="81"/>
            <rFont val="MS P ゴシック"/>
            <family val="3"/>
            <charset val="128"/>
          </rPr>
          <t>民間企業の場合、原則として消費税を計上しないこと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山道 一之</author>
  </authors>
  <commentList>
    <comment ref="C5" authorId="0" shapeId="0" xr:uid="{6E70B09F-5A34-414A-BCF2-77266234555B}">
      <text>
        <r>
          <rPr>
            <b/>
            <sz val="11"/>
            <color indexed="81"/>
            <rFont val="MS P ゴシック"/>
            <family val="3"/>
            <charset val="128"/>
          </rPr>
          <t>行を適宜追加・削除し、見積書・金入り設計書の項目どおりに記入すること（合計金額のみは不可）</t>
        </r>
      </text>
    </comment>
    <comment ref="H6" authorId="0" shapeId="0" xr:uid="{048D80E8-4DA9-4963-A78E-D8F281CFA9DD}">
      <text>
        <r>
          <rPr>
            <b/>
            <sz val="11"/>
            <color indexed="81"/>
            <rFont val="MS P ゴシック"/>
            <family val="3"/>
            <charset val="128"/>
          </rPr>
          <t>根拠とした見積書・金入り設計書の最初のページにNo.を記すこと</t>
        </r>
      </text>
    </comment>
    <comment ref="I7" authorId="0" shapeId="0" xr:uid="{9934E3B7-099C-4A74-AE54-EAB0F39D0FAC}">
      <text>
        <r>
          <rPr>
            <b/>
            <sz val="11"/>
            <color indexed="81"/>
            <rFont val="MS P ゴシック"/>
            <family val="3"/>
            <charset val="128"/>
          </rPr>
          <t>複合単価を用いた場合は、「材料費」に金額を含めること</t>
        </r>
      </text>
    </comment>
    <comment ref="U54" authorId="1" shapeId="0" xr:uid="{D5DC5293-03E7-46A2-9086-7BE5ECD8FC11}">
      <text>
        <r>
          <rPr>
            <b/>
            <sz val="9"/>
            <color indexed="81"/>
            <rFont val="MS P ゴシック"/>
            <family val="3"/>
            <charset val="128"/>
          </rPr>
          <t xml:space="preserve">蓄電池に係る補助対象経費予定額(２年目)となります。
</t>
        </r>
      </text>
    </comment>
    <comment ref="W56" authorId="0" shapeId="0" xr:uid="{CBDD1C17-DBED-4DC3-90D8-E2E2BEA4B0AB}">
      <text>
        <r>
          <rPr>
            <b/>
            <sz val="11"/>
            <color indexed="81"/>
            <rFont val="MS P ゴシック"/>
            <family val="3"/>
            <charset val="128"/>
          </rPr>
          <t>民間企業の場合、原則として消費税を計上しないこと</t>
        </r>
      </text>
    </comment>
    <comment ref="W57" authorId="0" shapeId="0" xr:uid="{75642BAA-25B1-4E6A-B36F-A0015943E85E}">
      <text>
        <r>
          <rPr>
            <b/>
            <sz val="11"/>
            <color indexed="81"/>
            <rFont val="MS P ゴシック"/>
            <family val="3"/>
            <charset val="128"/>
          </rPr>
          <t>端数処理の関係で見積書等の金額の合計と一致しない場合は、手入力すること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山道 一之</author>
    <author>作成者</author>
  </authors>
  <commentList>
    <comment ref="K7" authorId="0" shapeId="0" xr:uid="{261D6BBE-48A2-4E87-B13A-D668D1520811}">
      <text>
        <r>
          <rPr>
            <b/>
            <sz val="9"/>
            <color indexed="81"/>
            <rFont val="MS P ゴシック"/>
            <family val="3"/>
            <charset val="128"/>
          </rPr>
          <t xml:space="preserve">【ＣＯ２削減コスト・算定根拠】の補助対象経費支出予定額(H)となります。
</t>
        </r>
      </text>
    </comment>
    <comment ref="E25" authorId="1" shapeId="0" xr:uid="{DACC9853-7F87-4583-B964-155F2CFD80A9}">
      <text>
        <r>
          <rPr>
            <b/>
            <sz val="11"/>
            <color indexed="81"/>
            <rFont val="MS P ゴシック"/>
            <family val="3"/>
            <charset val="128"/>
          </rPr>
          <t>民間企業の場合、原則として消費税を計上しないこと</t>
        </r>
      </text>
    </comment>
  </commentList>
</comments>
</file>

<file path=xl/sharedStrings.xml><?xml version="1.0" encoding="utf-8"?>
<sst xmlns="http://schemas.openxmlformats.org/spreadsheetml/2006/main" count="943" uniqueCount="336">
  <si>
    <t>別紙１</t>
    <rPh sb="0" eb="2">
      <t>ベッシ</t>
    </rPh>
    <phoneticPr fontId="4"/>
  </si>
  <si>
    <t>所在地</t>
    <rPh sb="0" eb="3">
      <t>ショザイチ</t>
    </rPh>
    <phoneticPr fontId="4"/>
  </si>
  <si>
    <t>事業実施の担当者</t>
    <rPh sb="0" eb="2">
      <t>ジギョウ</t>
    </rPh>
    <rPh sb="2" eb="4">
      <t>ジッシ</t>
    </rPh>
    <rPh sb="5" eb="8">
      <t>タントウシャ</t>
    </rPh>
    <phoneticPr fontId="4"/>
  </si>
  <si>
    <t>氏名</t>
    <rPh sb="0" eb="2">
      <t>シメイ</t>
    </rPh>
    <phoneticPr fontId="6"/>
  </si>
  <si>
    <t>＜事業の目的・概要＞</t>
    <rPh sb="1" eb="3">
      <t>ジギョウ</t>
    </rPh>
    <rPh sb="4" eb="6">
      <t>モクテキ</t>
    </rPh>
    <rPh sb="7" eb="9">
      <t>ガイヨウ</t>
    </rPh>
    <phoneticPr fontId="4"/>
  </si>
  <si>
    <t>名称</t>
    <rPh sb="0" eb="2">
      <t>メイショウ</t>
    </rPh>
    <phoneticPr fontId="4"/>
  </si>
  <si>
    <t>円</t>
    <rPh sb="0" eb="1">
      <t>エン</t>
    </rPh>
    <phoneticPr fontId="4"/>
  </si>
  <si>
    <t>＜事業の実施体制＞</t>
    <phoneticPr fontId="4"/>
  </si>
  <si>
    <t>＜事業実施に関連する事項＞</t>
    <phoneticPr fontId="4"/>
  </si>
  <si>
    <t>＜事業実施スケジュール＞</t>
    <phoneticPr fontId="4"/>
  </si>
  <si>
    <t>注１　本計画書に、設備のシステム図・配置図・仕様書、記入内容の根拠資料等を添付する。</t>
    <phoneticPr fontId="4"/>
  </si>
  <si>
    <t>注２　記入欄が少ない場合は、別に資料を添付する。</t>
    <rPh sb="14" eb="15">
      <t>ベツ</t>
    </rPh>
    <rPh sb="16" eb="18">
      <t>シリョウ</t>
    </rPh>
    <rPh sb="19" eb="21">
      <t>テンプ</t>
    </rPh>
    <phoneticPr fontId="4"/>
  </si>
  <si>
    <t>kWh</t>
    <phoneticPr fontId="4"/>
  </si>
  <si>
    <t>%</t>
    <phoneticPr fontId="4"/>
  </si>
  <si>
    <t>事業者名・役職名</t>
    <rPh sb="0" eb="3">
      <t>ジギョウシャ</t>
    </rPh>
    <rPh sb="3" eb="4">
      <t>メイ</t>
    </rPh>
    <rPh sb="5" eb="8">
      <t>ヤクショクメイ</t>
    </rPh>
    <phoneticPr fontId="4"/>
  </si>
  <si>
    <t>〒</t>
    <phoneticPr fontId="4"/>
  </si>
  <si>
    <t>「123-4567」と入力</t>
  </si>
  <si>
    <t>電話番号</t>
    <rPh sb="0" eb="2">
      <t>デンワ</t>
    </rPh>
    <rPh sb="2" eb="4">
      <t>バンゴウ</t>
    </rPh>
    <phoneticPr fontId="4"/>
  </si>
  <si>
    <t>FAX番号</t>
    <rPh sb="3" eb="5">
      <t>バンゴウ</t>
    </rPh>
    <phoneticPr fontId="4"/>
  </si>
  <si>
    <t>E-mailアドレス</t>
    <phoneticPr fontId="4"/>
  </si>
  <si>
    <t>備考</t>
    <rPh sb="0" eb="2">
      <t>ビコウ</t>
    </rPh>
    <phoneticPr fontId="4"/>
  </si>
  <si>
    <t>氏名</t>
    <rPh sb="0" eb="2">
      <t>シメイ</t>
    </rPh>
    <phoneticPr fontId="4"/>
  </si>
  <si>
    <t>住所</t>
    <phoneticPr fontId="4"/>
  </si>
  <si>
    <t>【他の補助金との関係】</t>
    <phoneticPr fontId="4"/>
  </si>
  <si>
    <t>【許認可、権利関係等事業実施の前提となる事項及び実施上問題となる事項】</t>
    <phoneticPr fontId="4"/>
  </si>
  <si>
    <t>該当なし</t>
    <rPh sb="0" eb="2">
      <t>ガイトウ</t>
    </rPh>
    <phoneticPr fontId="4"/>
  </si>
  <si>
    <t>該当あり（以下のとおり）</t>
    <rPh sb="0" eb="2">
      <t>ガイトウ</t>
    </rPh>
    <rPh sb="5" eb="7">
      <t>イカ</t>
    </rPh>
    <phoneticPr fontId="4"/>
  </si>
  <si>
    <t>流動資産</t>
    <phoneticPr fontId="6"/>
  </si>
  <si>
    <t>流動負債</t>
    <phoneticPr fontId="6"/>
  </si>
  <si>
    <t>自己資本</t>
    <phoneticPr fontId="6"/>
  </si>
  <si>
    <t>総資本</t>
    <phoneticPr fontId="6"/>
  </si>
  <si>
    <t>※ 貸借対照表の基準日を入力してください。</t>
  </si>
  <si>
    <t>前期（直近）</t>
    <rPh sb="0" eb="2">
      <t>ゼンキ</t>
    </rPh>
    <rPh sb="3" eb="5">
      <t>チョッキン</t>
    </rPh>
    <phoneticPr fontId="4"/>
  </si>
  <si>
    <t>前々期</t>
    <rPh sb="0" eb="3">
      <t>ゼンゼンキ</t>
    </rPh>
    <phoneticPr fontId="4"/>
  </si>
  <si>
    <t>(単位　千円）</t>
    <rPh sb="1" eb="3">
      <t>タンイ</t>
    </rPh>
    <rPh sb="4" eb="5">
      <t>セン</t>
    </rPh>
    <rPh sb="5" eb="6">
      <t>エン</t>
    </rPh>
    <phoneticPr fontId="6"/>
  </si>
  <si>
    <t>流動比率</t>
    <rPh sb="0" eb="4">
      <t>リュウドウヒリツ</t>
    </rPh>
    <phoneticPr fontId="4"/>
  </si>
  <si>
    <t>自己資
本比率</t>
    <rPh sb="0" eb="2">
      <t>ジコ</t>
    </rPh>
    <rPh sb="2" eb="3">
      <t>シ</t>
    </rPh>
    <rPh sb="4" eb="5">
      <t>ホン</t>
    </rPh>
    <rPh sb="5" eb="7">
      <t>ヒリツ</t>
    </rPh>
    <phoneticPr fontId="4"/>
  </si>
  <si>
    <t>別紙２</t>
    <rPh sb="0" eb="2">
      <t>ベッシ</t>
    </rPh>
    <phoneticPr fontId="14"/>
  </si>
  <si>
    <t>施設名：</t>
    <rPh sb="0" eb="2">
      <t>シセツ</t>
    </rPh>
    <rPh sb="2" eb="3">
      <t>メイ</t>
    </rPh>
    <phoneticPr fontId="17"/>
  </si>
  <si>
    <t>所要経費</t>
    <rPh sb="0" eb="2">
      <t>ショヨウ</t>
    </rPh>
    <rPh sb="2" eb="4">
      <t>ケイヒ</t>
    </rPh>
    <phoneticPr fontId="14"/>
  </si>
  <si>
    <r>
      <t>(1) 総事業費
　</t>
    </r>
    <r>
      <rPr>
        <sz val="10"/>
        <rFont val="ＭＳ 明朝"/>
        <family val="1"/>
        <charset val="128"/>
      </rPr>
      <t>※補助対象外経費を含んだ
　　金額を記入すること</t>
    </r>
    <rPh sb="4" eb="8">
      <t>ソウジギョウヒ</t>
    </rPh>
    <phoneticPr fontId="14"/>
  </si>
  <si>
    <t>(2) 寄付金その他の収入</t>
    <rPh sb="4" eb="7">
      <t>キフキン</t>
    </rPh>
    <rPh sb="9" eb="10">
      <t>タ</t>
    </rPh>
    <rPh sb="11" eb="13">
      <t>シュウニュウ</t>
    </rPh>
    <phoneticPr fontId="14"/>
  </si>
  <si>
    <r>
      <t xml:space="preserve">(3) 差引額
</t>
    </r>
    <r>
      <rPr>
        <sz val="10"/>
        <rFont val="ＭＳ 明朝"/>
        <family val="1"/>
        <charset val="128"/>
      </rPr>
      <t>　※(1)-(2)</t>
    </r>
    <rPh sb="4" eb="6">
      <t>サシヒキ</t>
    </rPh>
    <rPh sb="6" eb="7">
      <t>ガク</t>
    </rPh>
    <phoneticPr fontId="14"/>
  </si>
  <si>
    <t>(4) 補助対象経費
　　支出予定額</t>
    <rPh sb="4" eb="6">
      <t>ホジョ</t>
    </rPh>
    <rPh sb="6" eb="8">
      <t>タイショウ</t>
    </rPh>
    <rPh sb="8" eb="10">
      <t>ケイヒ</t>
    </rPh>
    <rPh sb="13" eb="15">
      <t>シシュツ</t>
    </rPh>
    <rPh sb="15" eb="17">
      <t>ヨテイ</t>
    </rPh>
    <rPh sb="17" eb="18">
      <t>ガク</t>
    </rPh>
    <phoneticPr fontId="14"/>
  </si>
  <si>
    <r>
      <rPr>
        <sz val="12"/>
        <rFont val="ＭＳ 明朝"/>
        <family val="1"/>
        <charset val="128"/>
      </rPr>
      <t>円</t>
    </r>
    <rPh sb="0" eb="1">
      <t>エン</t>
    </rPh>
    <phoneticPr fontId="17"/>
  </si>
  <si>
    <t>(5) 基準額</t>
    <rPh sb="4" eb="6">
      <t>キジュン</t>
    </rPh>
    <rPh sb="6" eb="7">
      <t>ガク</t>
    </rPh>
    <phoneticPr fontId="14"/>
  </si>
  <si>
    <r>
      <t xml:space="preserve">(6) 選定額
</t>
    </r>
    <r>
      <rPr>
        <sz val="10"/>
        <rFont val="ＭＳ 明朝"/>
        <family val="1"/>
        <charset val="128"/>
      </rPr>
      <t>　※(4)と(5)を比較して
　　少ない方の額</t>
    </r>
    <rPh sb="4" eb="6">
      <t>センテイ</t>
    </rPh>
    <rPh sb="6" eb="7">
      <t>ガク</t>
    </rPh>
    <rPh sb="18" eb="20">
      <t>ヒカク</t>
    </rPh>
    <rPh sb="25" eb="26">
      <t>スク</t>
    </rPh>
    <rPh sb="28" eb="29">
      <t>ホウ</t>
    </rPh>
    <rPh sb="30" eb="31">
      <t>ガク</t>
    </rPh>
    <phoneticPr fontId="14"/>
  </si>
  <si>
    <r>
      <t xml:space="preserve">(7) 補助基本額
</t>
    </r>
    <r>
      <rPr>
        <sz val="10"/>
        <rFont val="ＭＳ 明朝"/>
        <family val="1"/>
        <charset val="128"/>
      </rPr>
      <t>　※(3)と(6)を比較して
　　少ない方の額</t>
    </r>
    <rPh sb="4" eb="6">
      <t>ホジョ</t>
    </rPh>
    <rPh sb="6" eb="8">
      <t>キホン</t>
    </rPh>
    <rPh sb="8" eb="9">
      <t>ガク</t>
    </rPh>
    <rPh sb="20" eb="22">
      <t>ヒカク</t>
    </rPh>
    <rPh sb="27" eb="28">
      <t>スク</t>
    </rPh>
    <rPh sb="30" eb="31">
      <t>ホウ</t>
    </rPh>
    <rPh sb="32" eb="33">
      <t>ガク</t>
    </rPh>
    <phoneticPr fontId="14"/>
  </si>
  <si>
    <t>(4) 補助対象経費支出予定額の内訳</t>
    <rPh sb="4" eb="6">
      <t>ホジョ</t>
    </rPh>
    <rPh sb="6" eb="8">
      <t>タイショウ</t>
    </rPh>
    <rPh sb="8" eb="10">
      <t>ケイヒ</t>
    </rPh>
    <rPh sb="10" eb="12">
      <t>シシュツ</t>
    </rPh>
    <rPh sb="12" eb="14">
      <t>ヨテイ</t>
    </rPh>
    <rPh sb="14" eb="15">
      <t>ガク</t>
    </rPh>
    <rPh sb="15" eb="16">
      <t>テイガク</t>
    </rPh>
    <rPh sb="16" eb="18">
      <t>ウチワケ</t>
    </rPh>
    <phoneticPr fontId="14"/>
  </si>
  <si>
    <t>区分・費目</t>
    <rPh sb="0" eb="2">
      <t>クブン</t>
    </rPh>
    <rPh sb="3" eb="5">
      <t>ヒモク</t>
    </rPh>
    <phoneticPr fontId="14"/>
  </si>
  <si>
    <t>細分</t>
    <rPh sb="0" eb="2">
      <t>サイブン</t>
    </rPh>
    <phoneticPr fontId="17"/>
  </si>
  <si>
    <t>金額（円）</t>
    <rPh sb="0" eb="2">
      <t>キンガク</t>
    </rPh>
    <phoneticPr fontId="14"/>
  </si>
  <si>
    <t>積算内訳</t>
    <rPh sb="0" eb="2">
      <t>セキサン</t>
    </rPh>
    <rPh sb="2" eb="4">
      <t>ウチワケ</t>
    </rPh>
    <phoneticPr fontId="14"/>
  </si>
  <si>
    <t>工事費・本工事費</t>
  </si>
  <si>
    <t>材料費</t>
    <rPh sb="0" eb="3">
      <t>ザイリョウヒ</t>
    </rPh>
    <phoneticPr fontId="4"/>
  </si>
  <si>
    <t>経費内訳表のとおり</t>
    <rPh sb="0" eb="2">
      <t>ケイヒ</t>
    </rPh>
    <phoneticPr fontId="17"/>
  </si>
  <si>
    <t>同</t>
  </si>
  <si>
    <t>労務費</t>
    <rPh sb="0" eb="3">
      <t>ロウムヒ</t>
    </rPh>
    <phoneticPr fontId="4"/>
  </si>
  <si>
    <t>直接経費</t>
    <rPh sb="0" eb="2">
      <t>チョクセツ</t>
    </rPh>
    <rPh sb="2" eb="4">
      <t>ケイヒ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</si>
  <si>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</si>
  <si>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</si>
  <si>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</si>
  <si>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工事費・付帯工事費</t>
  </si>
  <si>
    <t>―</t>
    <phoneticPr fontId="4"/>
  </si>
  <si>
    <t>工事費・機械器具費</t>
  </si>
  <si>
    <t>工事費・測量及試験費</t>
    <phoneticPr fontId="17"/>
  </si>
  <si>
    <t>設備費</t>
  </si>
  <si>
    <t>業務費</t>
  </si>
  <si>
    <t>事務費</t>
  </si>
  <si>
    <t>小計</t>
    <rPh sb="0" eb="2">
      <t>ショウケイ</t>
    </rPh>
    <phoneticPr fontId="17"/>
  </si>
  <si>
    <t>消費税</t>
    <rPh sb="0" eb="3">
      <t>ショウヒゼイ</t>
    </rPh>
    <phoneticPr fontId="17"/>
  </si>
  <si>
    <t>合計</t>
    <rPh sb="0" eb="2">
      <t>ゴウケイ</t>
    </rPh>
    <phoneticPr fontId="14"/>
  </si>
  <si>
    <t>（注）記入した金額の根拠資料を添付すること</t>
    <phoneticPr fontId="17"/>
  </si>
  <si>
    <t>施設名</t>
    <rPh sb="0" eb="2">
      <t>シセツ</t>
    </rPh>
    <rPh sb="2" eb="3">
      <t>メイ</t>
    </rPh>
    <phoneticPr fontId="6"/>
  </si>
  <si>
    <t>内訳</t>
    <rPh sb="0" eb="2">
      <t>ウチワケ</t>
    </rPh>
    <phoneticPr fontId="6"/>
  </si>
  <si>
    <t>補助対象経費</t>
    <rPh sb="0" eb="4">
      <t>ホジョタイショウ</t>
    </rPh>
    <rPh sb="4" eb="6">
      <t>ケイヒ</t>
    </rPh>
    <phoneticPr fontId="6"/>
  </si>
  <si>
    <t>補助対象
外経費
(E)</t>
    <rPh sb="0" eb="2">
      <t>ホジョ</t>
    </rPh>
    <rPh sb="2" eb="4">
      <t>タイショウ</t>
    </rPh>
    <rPh sb="5" eb="6">
      <t>ガイ</t>
    </rPh>
    <rPh sb="6" eb="8">
      <t>ケイヒ</t>
    </rPh>
    <phoneticPr fontId="6"/>
  </si>
  <si>
    <t>合計
(F)=
(D)+(E)</t>
    <rPh sb="0" eb="2">
      <t>ゴウケイ</t>
    </rPh>
    <phoneticPr fontId="6"/>
  </si>
  <si>
    <t>(A)×(B)
=(C)
であるか</t>
    <phoneticPr fontId="4"/>
  </si>
  <si>
    <t>(C)=(F)
であるか</t>
    <phoneticPr fontId="4"/>
  </si>
  <si>
    <t>数量の小数点の有無チェック
(A)</t>
    <rPh sb="0" eb="2">
      <t>スウリョウ</t>
    </rPh>
    <rPh sb="3" eb="6">
      <t>ショウスウテン</t>
    </rPh>
    <rPh sb="7" eb="9">
      <t>ウム</t>
    </rPh>
    <phoneticPr fontId="4"/>
  </si>
  <si>
    <t>単価の小数点の有無チェック
(B)</t>
    <rPh sb="0" eb="2">
      <t>タンカ</t>
    </rPh>
    <rPh sb="3" eb="6">
      <t>ショウスウテン</t>
    </rPh>
    <rPh sb="7" eb="9">
      <t>ウム</t>
    </rPh>
    <phoneticPr fontId="4"/>
  </si>
  <si>
    <t>No.</t>
    <phoneticPr fontId="6"/>
  </si>
  <si>
    <t>項目</t>
    <rPh sb="0" eb="2">
      <t>コウモク</t>
    </rPh>
    <phoneticPr fontId="6"/>
  </si>
  <si>
    <t>内容</t>
    <rPh sb="0" eb="2">
      <t>ナイヨウ</t>
    </rPh>
    <phoneticPr fontId="6"/>
  </si>
  <si>
    <t>業務費</t>
    <rPh sb="0" eb="2">
      <t>ギョウム</t>
    </rPh>
    <rPh sb="2" eb="3">
      <t>ヒ</t>
    </rPh>
    <phoneticPr fontId="6"/>
  </si>
  <si>
    <t>補助対象
経費合計
(D)</t>
    <rPh sb="0" eb="2">
      <t>ホジョ</t>
    </rPh>
    <rPh sb="2" eb="4">
      <t>タイショウ</t>
    </rPh>
    <rPh sb="5" eb="7">
      <t>ケイヒ</t>
    </rPh>
    <rPh sb="7" eb="9">
      <t>ゴウケイ</t>
    </rPh>
    <phoneticPr fontId="6"/>
  </si>
  <si>
    <t>規格</t>
    <rPh sb="0" eb="2">
      <t>キカク</t>
    </rPh>
    <phoneticPr fontId="6"/>
  </si>
  <si>
    <t>数量
(A)</t>
    <rPh sb="0" eb="2">
      <t>スウリョウ</t>
    </rPh>
    <phoneticPr fontId="6"/>
  </si>
  <si>
    <t>単価 [円]
(B)</t>
    <rPh sb="0" eb="2">
      <t>タンカ</t>
    </rPh>
    <phoneticPr fontId="6"/>
  </si>
  <si>
    <t>金額 [円]
(C)=
(A)×(B)</t>
    <rPh sb="0" eb="2">
      <t>キンガク</t>
    </rPh>
    <rPh sb="4" eb="5">
      <t>エン</t>
    </rPh>
    <phoneticPr fontId="6"/>
  </si>
  <si>
    <t>測量及
試験費</t>
    <phoneticPr fontId="6"/>
  </si>
  <si>
    <t>現場
管理費</t>
    <phoneticPr fontId="6"/>
  </si>
  <si>
    <t>ー</t>
    <phoneticPr fontId="4"/>
  </si>
  <si>
    <t>合計</t>
    <phoneticPr fontId="4"/>
  </si>
  <si>
    <t>本工事費計</t>
    <rPh sb="0" eb="1">
      <t>ホン</t>
    </rPh>
    <rPh sb="1" eb="4">
      <t>コウジヒ</t>
    </rPh>
    <rPh sb="4" eb="5">
      <t>ケイ</t>
    </rPh>
    <phoneticPr fontId="6"/>
  </si>
  <si>
    <t>工事費計</t>
    <rPh sb="0" eb="3">
      <t>コウジヒ</t>
    </rPh>
    <rPh sb="3" eb="4">
      <t>ケイ</t>
    </rPh>
    <phoneticPr fontId="6"/>
  </si>
  <si>
    <t>消費税</t>
    <rPh sb="0" eb="3">
      <t>ショウヒゼイ</t>
    </rPh>
    <phoneticPr fontId="4"/>
  </si>
  <si>
    <t>合計</t>
    <rPh sb="0" eb="2">
      <t>ゴウケイ</t>
    </rPh>
    <phoneticPr fontId="6"/>
  </si>
  <si>
    <t>※「共通仮設費」「現場管理費」「一般管理費」「設計費」「監理費」の補助対象経費及び補助対象外経費は、小計の補助対象経費（D）と補助対象外経費（E）の割合で按分計算すること</t>
    <rPh sb="2" eb="4">
      <t>キョウツウ</t>
    </rPh>
    <rPh sb="4" eb="6">
      <t>カセツ</t>
    </rPh>
    <rPh sb="6" eb="7">
      <t>ヒ</t>
    </rPh>
    <rPh sb="9" eb="11">
      <t>ゲンバ</t>
    </rPh>
    <rPh sb="11" eb="14">
      <t>カンリヒ</t>
    </rPh>
    <rPh sb="16" eb="18">
      <t>イッパン</t>
    </rPh>
    <rPh sb="18" eb="21">
      <t>カンリヒ</t>
    </rPh>
    <rPh sb="28" eb="31">
      <t>カンリヒ</t>
    </rPh>
    <rPh sb="33" eb="35">
      <t>ホジョ</t>
    </rPh>
    <rPh sb="35" eb="37">
      <t>タイショウ</t>
    </rPh>
    <rPh sb="37" eb="39">
      <t>ケイヒ</t>
    </rPh>
    <rPh sb="39" eb="40">
      <t>オヨ</t>
    </rPh>
    <rPh sb="50" eb="52">
      <t>ショウケイ</t>
    </rPh>
    <rPh sb="53" eb="55">
      <t>ホジョ</t>
    </rPh>
    <rPh sb="55" eb="57">
      <t>タイショウ</t>
    </rPh>
    <rPh sb="57" eb="59">
      <t>ケイヒ</t>
    </rPh>
    <rPh sb="63" eb="65">
      <t>ホジョ</t>
    </rPh>
    <rPh sb="65" eb="67">
      <t>タイショウ</t>
    </rPh>
    <rPh sb="67" eb="68">
      <t>ガイ</t>
    </rPh>
    <rPh sb="68" eb="70">
      <t>ケイヒ</t>
    </rPh>
    <rPh sb="74" eb="76">
      <t>ワリアイ</t>
    </rPh>
    <rPh sb="79" eb="81">
      <t>ケイサン</t>
    </rPh>
    <phoneticPr fontId="6"/>
  </si>
  <si>
    <t>事業の主たる実施場所</t>
    <rPh sb="0" eb="2">
      <t>ジギョウ</t>
    </rPh>
    <rPh sb="3" eb="4">
      <t>シュ</t>
    </rPh>
    <rPh sb="6" eb="8">
      <t>ジッシ</t>
    </rPh>
    <rPh sb="8" eb="10">
      <t>バショ</t>
    </rPh>
    <phoneticPr fontId="4"/>
  </si>
  <si>
    <t>＜財務内容（事業実施の団体）＞</t>
    <rPh sb="1" eb="3">
      <t>ザイム</t>
    </rPh>
    <rPh sb="3" eb="5">
      <t>ナイヨウ</t>
    </rPh>
    <rPh sb="6" eb="10">
      <t>ジギョウジッシ</t>
    </rPh>
    <rPh sb="11" eb="13">
      <t>ダンタイ</t>
    </rPh>
    <phoneticPr fontId="4"/>
  </si>
  <si>
    <t>法人番号</t>
    <rPh sb="0" eb="2">
      <t>ホウジン</t>
    </rPh>
    <rPh sb="2" eb="4">
      <t>バンゴウ</t>
    </rPh>
    <phoneticPr fontId="4"/>
  </si>
  <si>
    <t>※13桁</t>
    <phoneticPr fontId="4"/>
  </si>
  <si>
    <t>事業実施の
団体名</t>
    <rPh sb="0" eb="2">
      <t>ジギョウ</t>
    </rPh>
    <rPh sb="2" eb="4">
      <t>ジッシ</t>
    </rPh>
    <rPh sb="6" eb="8">
      <t>ダンタイ</t>
    </rPh>
    <rPh sb="8" eb="9">
      <t>メイ</t>
    </rPh>
    <phoneticPr fontId="4"/>
  </si>
  <si>
    <r>
      <t>事業名</t>
    </r>
    <r>
      <rPr>
        <sz val="8"/>
        <color rgb="FFFF0000"/>
        <rFont val="游ゴシック"/>
        <family val="3"/>
        <charset val="128"/>
        <scheme val="minor"/>
      </rPr>
      <t/>
    </r>
    <rPh sb="0" eb="2">
      <t>ジギョウ</t>
    </rPh>
    <rPh sb="2" eb="3">
      <t>メイ</t>
    </rPh>
    <phoneticPr fontId="4"/>
  </si>
  <si>
    <t>団体の名称</t>
    <phoneticPr fontId="4"/>
  </si>
  <si>
    <t>役職名</t>
    <phoneticPr fontId="4"/>
  </si>
  <si>
    <t>E-mailアドレス</t>
  </si>
  <si>
    <t>事業実施
責任者</t>
    <phoneticPr fontId="4"/>
  </si>
  <si>
    <t>法人番号（13桁）</t>
    <rPh sb="0" eb="4">
      <t>ホウジンバンゴウ</t>
    </rPh>
    <rPh sb="7" eb="8">
      <t>ケタ</t>
    </rPh>
    <phoneticPr fontId="4"/>
  </si>
  <si>
    <t>電話</t>
    <phoneticPr fontId="4"/>
  </si>
  <si>
    <t>FAX</t>
    <phoneticPr fontId="4"/>
  </si>
  <si>
    <t>【補助対象設備による電力の使途】</t>
    <rPh sb="1" eb="3">
      <t>ホジョ</t>
    </rPh>
    <rPh sb="3" eb="5">
      <t>タイショウ</t>
    </rPh>
    <rPh sb="5" eb="7">
      <t>セツビ</t>
    </rPh>
    <rPh sb="10" eb="12">
      <t>デンリョク</t>
    </rPh>
    <rPh sb="13" eb="15">
      <t>シト</t>
    </rPh>
    <phoneticPr fontId="4"/>
  </si>
  <si>
    <t>【ＣＯ２削減効果】</t>
    <phoneticPr fontId="4"/>
  </si>
  <si>
    <t>【ＣＯ２削減効果の算定根拠】</t>
    <phoneticPr fontId="4"/>
  </si>
  <si>
    <t>別添のとおり</t>
    <rPh sb="0" eb="2">
      <t>ベッテン</t>
    </rPh>
    <phoneticPr fontId="4"/>
  </si>
  <si>
    <t>＜コスト要件を満たすことの説明＞</t>
    <phoneticPr fontId="4"/>
  </si>
  <si>
    <t>a　土砂災害</t>
  </si>
  <si>
    <t>土砂災害の危険性が高いと想定される地域でない</t>
    <phoneticPr fontId="4"/>
  </si>
  <si>
    <t>b　浸水被害</t>
  </si>
  <si>
    <t>浸水被害危険性地域に想定される地域でない</t>
  </si>
  <si>
    <t>発電事業者・需要家の別</t>
    <rPh sb="0" eb="5">
      <t>ハツデンジギョウシャ</t>
    </rPh>
    <rPh sb="6" eb="9">
      <t>ジュヨウカ</t>
    </rPh>
    <rPh sb="10" eb="11">
      <t>ベツ</t>
    </rPh>
    <phoneticPr fontId="4"/>
  </si>
  <si>
    <t>年</t>
    <rPh sb="0" eb="1">
      <t>ネン</t>
    </rPh>
    <phoneticPr fontId="4"/>
  </si>
  <si>
    <t>t-CO2/年</t>
    <rPh sb="6" eb="7">
      <t>ネン</t>
    </rPh>
    <phoneticPr fontId="4"/>
  </si>
  <si>
    <t>＊【ＣＯ2削減効果の算定根拠】により算定したＣＯ2削減量を記入</t>
    <phoneticPr fontId="4"/>
  </si>
  <si>
    <t>共同事業者</t>
    <phoneticPr fontId="4"/>
  </si>
  <si>
    <t xml:space="preserve">
</t>
    <phoneticPr fontId="4"/>
  </si>
  <si>
    <t xml:space="preserve">
</t>
    <phoneticPr fontId="4"/>
  </si>
  <si>
    <t xml:space="preserve"> </t>
    <phoneticPr fontId="4"/>
  </si>
  <si>
    <t>土砂災害の危険性が高いと想定される地域だが、土砂災害対策等により危険性が回避されている
危険性が回避されていると判断できる理由：</t>
    <phoneticPr fontId="4"/>
  </si>
  <si>
    <t>（該当する項目のチェック欄にレ点でチェックを入れること）</t>
    <phoneticPr fontId="4"/>
  </si>
  <si>
    <t>【補助対象設備を導入する施設の地域特性について】（ハザードマップを添付のこと）</t>
    <rPh sb="33" eb="35">
      <t>テンプ</t>
    </rPh>
    <phoneticPr fontId="4"/>
  </si>
  <si>
    <t>貸借対照表日</t>
    <rPh sb="5" eb="6">
      <t>ヒ</t>
    </rPh>
    <phoneticPr fontId="6"/>
  </si>
  <si>
    <t>＜事業の区分＞</t>
    <rPh sb="1" eb="3">
      <t>ジギョウ</t>
    </rPh>
    <rPh sb="4" eb="6">
      <t>クブン</t>
    </rPh>
    <phoneticPr fontId="4"/>
  </si>
  <si>
    <t>a再生可能エネルギー発電設備導入計画</t>
    <phoneticPr fontId="4"/>
  </si>
  <si>
    <t>b再生可能エネルギー熱利用設備導入計画</t>
    <phoneticPr fontId="4"/>
  </si>
  <si>
    <t>【目的】</t>
    <phoneticPr fontId="4"/>
  </si>
  <si>
    <t>＜現時点で想定される事業の効果＞</t>
    <phoneticPr fontId="4"/>
  </si>
  <si>
    <t>（２）資本費基準〔千円／kW〕</t>
    <phoneticPr fontId="4"/>
  </si>
  <si>
    <t>（１）電源種</t>
    <rPh sb="3" eb="5">
      <t>デンゲン</t>
    </rPh>
    <rPh sb="5" eb="6">
      <t>シュ</t>
    </rPh>
    <phoneticPr fontId="4"/>
  </si>
  <si>
    <t>陸上風力</t>
  </si>
  <si>
    <t>洋上風力</t>
  </si>
  <si>
    <t>中小水力</t>
  </si>
  <si>
    <t>200kW未満</t>
  </si>
  <si>
    <t>200kW以上1,000kW未満</t>
  </si>
  <si>
    <t>1,000kW以上</t>
  </si>
  <si>
    <t>地熱</t>
  </si>
  <si>
    <t>7,500kW以上</t>
  </si>
  <si>
    <t>15,000kW未満</t>
  </si>
  <si>
    <t>15,000kW以上</t>
  </si>
  <si>
    <t>一般木材等利用</t>
  </si>
  <si>
    <t>建築資材廃棄物利用</t>
  </si>
  <si>
    <t>バイオマス液体燃料利用</t>
  </si>
  <si>
    <t>バイオマス</t>
  </si>
  <si>
    <t>補助対象外</t>
  </si>
  <si>
    <t>補助対象外</t>
    <phoneticPr fontId="4"/>
  </si>
  <si>
    <t>（１）熱源種</t>
    <phoneticPr fontId="4"/>
  </si>
  <si>
    <t>太陽熱利用</t>
  </si>
  <si>
    <t>地中熱利用</t>
  </si>
  <si>
    <t>バイオマス熱利用</t>
  </si>
  <si>
    <t>地熱利用（温泉熱利用）</t>
  </si>
  <si>
    <t>温度差エネルギー利用</t>
  </si>
  <si>
    <t>雪氷熱利用</t>
  </si>
  <si>
    <t>法人番号（13桁）</t>
    <phoneticPr fontId="4"/>
  </si>
  <si>
    <t>【補助対象設備による熱設備の使途】</t>
    <rPh sb="1" eb="3">
      <t>ホジョ</t>
    </rPh>
    <rPh sb="3" eb="5">
      <t>タイショウ</t>
    </rPh>
    <rPh sb="5" eb="7">
      <t>セツビ</t>
    </rPh>
    <rPh sb="10" eb="11">
      <t>ネツ</t>
    </rPh>
    <rPh sb="11" eb="13">
      <t>セツビ</t>
    </rPh>
    <rPh sb="14" eb="16">
      <t>シト</t>
    </rPh>
    <phoneticPr fontId="4"/>
  </si>
  <si>
    <t>経費内訳表（１年目）</t>
    <rPh sb="0" eb="2">
      <t>ケイヒ</t>
    </rPh>
    <rPh sb="2" eb="4">
      <t>ウチワケ</t>
    </rPh>
    <rPh sb="4" eb="5">
      <t>ヒョウ</t>
    </rPh>
    <rPh sb="7" eb="9">
      <t>ネンメ</t>
    </rPh>
    <phoneticPr fontId="6"/>
  </si>
  <si>
    <t>【各年度の事業計画及び概算額】</t>
    <rPh sb="1" eb="4">
      <t>カクネンド</t>
    </rPh>
    <rPh sb="5" eb="7">
      <t>ジギョウ</t>
    </rPh>
    <rPh sb="7" eb="9">
      <t>ケイカク</t>
    </rPh>
    <rPh sb="9" eb="10">
      <t>オヨ</t>
    </rPh>
    <rPh sb="11" eb="13">
      <t>ガイサン</t>
    </rPh>
    <rPh sb="13" eb="14">
      <t>ガク</t>
    </rPh>
    <phoneticPr fontId="4"/>
  </si>
  <si>
    <t>年度</t>
    <rPh sb="0" eb="2">
      <t>ネンド</t>
    </rPh>
    <phoneticPr fontId="4"/>
  </si>
  <si>
    <t>MJ</t>
    <phoneticPr fontId="4"/>
  </si>
  <si>
    <t>※本事業において、「導入費用（資本費）」とは、補助事業を行うために必要な工事費（本工事費、付帯工事費、機械器具費、測量及試験費）、設備費並びにその他必要な経費をいう。</t>
    <phoneticPr fontId="4"/>
  </si>
  <si>
    <t>①再生可能エネルギー発電設備の場合
再生可能エネルギー発電設備については、本補助金を受けることで導入費用（資本費）が、下表の基準を下回るものであること。</t>
    <rPh sb="15" eb="17">
      <t>バアイ</t>
    </rPh>
    <phoneticPr fontId="4"/>
  </si>
  <si>
    <t>電源種</t>
    <phoneticPr fontId="4"/>
  </si>
  <si>
    <t>項目</t>
    <rPh sb="0" eb="2">
      <t>コウモク</t>
    </rPh>
    <phoneticPr fontId="4"/>
  </si>
  <si>
    <t>出力</t>
    <rPh sb="0" eb="2">
      <t>シュツリョク</t>
    </rPh>
    <phoneticPr fontId="4"/>
  </si>
  <si>
    <t>kW</t>
    <phoneticPr fontId="4"/>
  </si>
  <si>
    <t xml:space="preserve">浸水被害危険性地域に想定される地域だが、浸水時にも設備を保全させるための措置を講じる
</t>
    <rPh sb="28" eb="30">
      <t>ホゼン</t>
    </rPh>
    <phoneticPr fontId="4"/>
  </si>
  <si>
    <t>想定される最大浸水深：　m
補助対象設備の設置予定場所：
浸水時にも設備を保全させるための措置：</t>
    <phoneticPr fontId="4"/>
  </si>
  <si>
    <t>事業実施の担当者（事業の窓口となる方）</t>
    <rPh sb="0" eb="2">
      <t>ジギョウ</t>
    </rPh>
    <rPh sb="2" eb="4">
      <t>ジッシ</t>
    </rPh>
    <rPh sb="5" eb="8">
      <t>タントウシャ</t>
    </rPh>
    <rPh sb="9" eb="11">
      <t>ジギョウ</t>
    </rPh>
    <rPh sb="12" eb="14">
      <t>マドグチ</t>
    </rPh>
    <rPh sb="17" eb="18">
      <t>カタ</t>
    </rPh>
    <phoneticPr fontId="6"/>
  </si>
  <si>
    <t>事業実施の代表者</t>
    <rPh sb="0" eb="2">
      <t>ジギョウ</t>
    </rPh>
    <rPh sb="2" eb="4">
      <t>ジッシ</t>
    </rPh>
    <rPh sb="5" eb="8">
      <t>ダイヒョウシャ</t>
    </rPh>
    <phoneticPr fontId="6"/>
  </si>
  <si>
    <t>千円／kW</t>
  </si>
  <si>
    <t>千円／t-CO2</t>
    <phoneticPr fontId="4"/>
  </si>
  <si>
    <t>今年の3月31日なら「3/31」、2020年3月31日なら「2020/3/31」と入力してください。</t>
    <rPh sb="21" eb="22">
      <t>ネン</t>
    </rPh>
    <phoneticPr fontId="4"/>
  </si>
  <si>
    <t>合  計(C=A+B)</t>
    <rPh sb="0" eb="1">
      <t>ゴウ</t>
    </rPh>
    <rPh sb="3" eb="4">
      <t>ケイ</t>
    </rPh>
    <phoneticPr fontId="4"/>
  </si>
  <si>
    <t>千円</t>
    <phoneticPr fontId="4"/>
  </si>
  <si>
    <t>「災害時の自立機能付き」の再生可能エネルギー発電設備導入計画</t>
    <rPh sb="1" eb="4">
      <t>サイガイジ</t>
    </rPh>
    <rPh sb="5" eb="10">
      <t>ジリツキノウツ</t>
    </rPh>
    <rPh sb="13" eb="17">
      <t>サイセイカノウ</t>
    </rPh>
    <rPh sb="22" eb="26">
      <t>ハツデンセツビ</t>
    </rPh>
    <phoneticPr fontId="4"/>
  </si>
  <si>
    <t>「自家消費型」の再生可能エネルギー発電設備導入計画</t>
    <rPh sb="1" eb="6">
      <t>ジカショウヒガタ</t>
    </rPh>
    <phoneticPr fontId="4"/>
  </si>
  <si>
    <t>【事業の分類】</t>
    <phoneticPr fontId="4"/>
  </si>
  <si>
    <t>① 再生可能エネルギー発電設備(E)</t>
    <phoneticPr fontId="4"/>
  </si>
  <si>
    <t>② 再生可能エネルギー熱利用設備(F)</t>
    <phoneticPr fontId="4"/>
  </si>
  <si>
    <t>（２）CO2削減コスト</t>
    <rPh sb="6" eb="8">
      <t>サクゲン</t>
    </rPh>
    <phoneticPr fontId="4"/>
  </si>
  <si>
    <t>〔単位  千円／t-CO2〕</t>
    <rPh sb="1" eb="3">
      <t>タンイ</t>
    </rPh>
    <phoneticPr fontId="4"/>
  </si>
  <si>
    <t>資本費合計額(D)</t>
    <rPh sb="0" eb="6">
      <t>シホンヒゴウケイガク</t>
    </rPh>
    <phoneticPr fontId="4"/>
  </si>
  <si>
    <t>発電設備出力(E)</t>
    <rPh sb="0" eb="4">
      <t>ハツデンセツビ</t>
    </rPh>
    <rPh sb="4" eb="6">
      <t>シュツリョク</t>
    </rPh>
    <phoneticPr fontId="4"/>
  </si>
  <si>
    <t>導入費用（資本費）（D/E)</t>
    <rPh sb="0" eb="4">
      <t>ドウニュウヒヨウ</t>
    </rPh>
    <rPh sb="5" eb="8">
      <t>シホンヒ</t>
    </rPh>
    <phoneticPr fontId="4"/>
  </si>
  <si>
    <t>【事業の実施体制】</t>
    <phoneticPr fontId="4"/>
  </si>
  <si>
    <t>判定</t>
    <rPh sb="0" eb="2">
      <t>ハンテイ</t>
    </rPh>
    <phoneticPr fontId="4"/>
  </si>
  <si>
    <t>未利用材利用(2000kW以上)</t>
    <phoneticPr fontId="4"/>
  </si>
  <si>
    <t>未利用材利用(2000kW未満)</t>
    <phoneticPr fontId="4"/>
  </si>
  <si>
    <t>資本費基準</t>
    <rPh sb="0" eb="2">
      <t>シホン</t>
    </rPh>
    <rPh sb="2" eb="3">
      <t>ヒ</t>
    </rPh>
    <rPh sb="3" eb="5">
      <t>キジュン</t>
    </rPh>
    <phoneticPr fontId="4"/>
  </si>
  <si>
    <t>（うちバイオマスについて原料の種別を選択）</t>
    <rPh sb="12" eb="14">
      <t>ゲンリョウ</t>
    </rPh>
    <rPh sb="15" eb="17">
      <t>シュベツ</t>
    </rPh>
    <rPh sb="18" eb="20">
      <t>センタク</t>
    </rPh>
    <phoneticPr fontId="4"/>
  </si>
  <si>
    <t>上記設備の法定耐用年数(G)</t>
    <rPh sb="0" eb="4">
      <t>ジョウキセツビ</t>
    </rPh>
    <rPh sb="5" eb="11">
      <t>ホウテイタイヨウネンスウ</t>
    </rPh>
    <phoneticPr fontId="4"/>
  </si>
  <si>
    <t>年間の再エネ発電量(H)</t>
    <phoneticPr fontId="4"/>
  </si>
  <si>
    <t>うち施設で消費できる年間発電量(I)</t>
    <rPh sb="2" eb="4">
      <t>シセツ</t>
    </rPh>
    <rPh sb="5" eb="7">
      <t>ショウヒ</t>
    </rPh>
    <rPh sb="10" eb="15">
      <t>ネンカンハツデンリョウ</t>
    </rPh>
    <phoneticPr fontId="4"/>
  </si>
  <si>
    <t>再エネ自家消費比率J=(I/H)</t>
    <phoneticPr fontId="4"/>
  </si>
  <si>
    <t>施設の年間電力消費量(K)</t>
    <phoneticPr fontId="4"/>
  </si>
  <si>
    <t>施設の年間電力消費量（昼間）(L)</t>
    <rPh sb="11" eb="13">
      <t>チュウカン</t>
    </rPh>
    <phoneticPr fontId="4"/>
  </si>
  <si>
    <t>年間の再エネ発熱量(H)</t>
    <phoneticPr fontId="4"/>
  </si>
  <si>
    <t>うち年間の自家消費量の見込量(I)</t>
    <phoneticPr fontId="4"/>
  </si>
  <si>
    <t>施設の年間熱消費量(K)</t>
    <phoneticPr fontId="4"/>
  </si>
  <si>
    <t>法定耐用年数(G)</t>
    <rPh sb="0" eb="6">
      <t>ホウテイタイヨウネンスウ</t>
    </rPh>
    <phoneticPr fontId="4"/>
  </si>
  <si>
    <t>再エネ自家消費比率（昼間）(I/L)</t>
    <rPh sb="3" eb="5">
      <t>ジカ</t>
    </rPh>
    <rPh sb="10" eb="12">
      <t>ヒルマ</t>
    </rPh>
    <phoneticPr fontId="4"/>
  </si>
  <si>
    <r>
      <t>共同事業者</t>
    </r>
    <r>
      <rPr>
        <b/>
        <sz val="10"/>
        <rFont val="游ゴシック"/>
        <family val="3"/>
        <charset val="128"/>
        <scheme val="minor"/>
      </rPr>
      <t>※</t>
    </r>
    <r>
      <rPr>
        <sz val="10"/>
        <rFont val="游ゴシック"/>
        <family val="3"/>
        <charset val="128"/>
        <scheme val="minor"/>
      </rPr>
      <t xml:space="preserve">
</t>
    </r>
    <rPh sb="0" eb="5">
      <t>キョウドウジギョウシャ</t>
    </rPh>
    <phoneticPr fontId="4"/>
  </si>
  <si>
    <r>
      <t xml:space="preserve">
</t>
    </r>
    <r>
      <rPr>
        <b/>
        <sz val="9"/>
        <rFont val="游ゴシック"/>
        <family val="3"/>
        <charset val="128"/>
        <scheme val="minor"/>
      </rPr>
      <t xml:space="preserve">＊　補助事業を受ける場合と受けない場合の資金回収・利益の見通しについて、同事業のイニシャルコストのうちの自己負担額、同事業による年間の売電収入額、維持管理費等に基づき記入すること。
＊　売電価格は、発電コストに発電事業者の利益を加算した値であって、託送料金や小売電気事業者における利益、再エネ賦課金等を含まないこと。
＊　補助事業を受ける場合と受けない場合の需要家への売電単価等の変化を示し、発電事業者に交付された補助金が需要家へ還元されることを定量的に示すこと。
</t>
    </r>
    <rPh sb="218" eb="220">
      <t>カンゲン</t>
    </rPh>
    <phoneticPr fontId="4"/>
  </si>
  <si>
    <t>④再生可能エネルギーの価格低減促進事業「設備等導入事業」 実施計画書</t>
  </si>
  <si>
    <t>令和3年度(A)</t>
    <rPh sb="0" eb="2">
      <t>レイワ</t>
    </rPh>
    <rPh sb="3" eb="5">
      <t>ネンド</t>
    </rPh>
    <phoneticPr fontId="4"/>
  </si>
  <si>
    <t>補助金所要額</t>
    <rPh sb="0" eb="3">
      <t>ホジョキン</t>
    </rPh>
    <rPh sb="3" eb="5">
      <t>ショヨウ</t>
    </rPh>
    <rPh sb="5" eb="6">
      <t>ガク</t>
    </rPh>
    <phoneticPr fontId="4"/>
  </si>
  <si>
    <t>【事業実施場所の地図】</t>
    <rPh sb="1" eb="7">
      <t>ジギョウジッシバショ</t>
    </rPh>
    <rPh sb="8" eb="10">
      <t>チズ</t>
    </rPh>
    <phoneticPr fontId="4"/>
  </si>
  <si>
    <t>（蓄電池を導入する場合）</t>
    <rPh sb="1" eb="4">
      <t>チクデンチ</t>
    </rPh>
    <rPh sb="5" eb="7">
      <t>ドウニュウ</t>
    </rPh>
    <rPh sb="9" eb="11">
      <t>バアイ</t>
    </rPh>
    <phoneticPr fontId="4"/>
  </si>
  <si>
    <t>kWh</t>
  </si>
  <si>
    <t>年間の再エネ供給可能見込量
（蓄電池を導入した場合）(M)</t>
    <rPh sb="3" eb="4">
      <t>サイ</t>
    </rPh>
    <phoneticPr fontId="4"/>
  </si>
  <si>
    <t>再エネ自家消費比率N=(M/H)</t>
    <rPh sb="0" eb="1">
      <t>サイ</t>
    </rPh>
    <rPh sb="3" eb="5">
      <t>ジカ</t>
    </rPh>
    <rPh sb="5" eb="7">
      <t>ショウヒ</t>
    </rPh>
    <rPh sb="7" eb="9">
      <t>ヒリツ</t>
    </rPh>
    <phoneticPr fontId="4"/>
  </si>
  <si>
    <t>CO2削減量（O)</t>
    <rPh sb="3" eb="6">
      <t>サクゲンリョウ</t>
    </rPh>
    <phoneticPr fontId="4"/>
  </si>
  <si>
    <t>CO2削減量(O)</t>
    <rPh sb="3" eb="5">
      <t>サクゲン</t>
    </rPh>
    <rPh sb="5" eb="6">
      <t>リョウ</t>
    </rPh>
    <phoneticPr fontId="4"/>
  </si>
  <si>
    <r>
      <t xml:space="preserve">(8) 補助金所要額
</t>
    </r>
    <r>
      <rPr>
        <sz val="10"/>
        <rFont val="ＭＳ 明朝"/>
        <family val="1"/>
        <charset val="128"/>
      </rPr>
      <t>　※(7)×補助率
　　(千円未満切り捨て)</t>
    </r>
    <rPh sb="4" eb="7">
      <t>ホジョキン</t>
    </rPh>
    <rPh sb="7" eb="9">
      <t>ショヨウ</t>
    </rPh>
    <rPh sb="9" eb="10">
      <t>ガク</t>
    </rPh>
    <rPh sb="17" eb="20">
      <t>ホジョリツ</t>
    </rPh>
    <rPh sb="28" eb="29">
      <t>キ</t>
    </rPh>
    <rPh sb="30" eb="31">
      <t>ス</t>
    </rPh>
    <phoneticPr fontId="14"/>
  </si>
  <si>
    <t>工事費</t>
    <rPh sb="0" eb="2">
      <t>コウジ</t>
    </rPh>
    <rPh sb="2" eb="3">
      <t>ヒ</t>
    </rPh>
    <phoneticPr fontId="1"/>
  </si>
  <si>
    <t>設備費</t>
    <rPh sb="0" eb="2">
      <t>セツビ</t>
    </rPh>
    <rPh sb="2" eb="3">
      <t>ヒ</t>
    </rPh>
    <phoneticPr fontId="1"/>
  </si>
  <si>
    <t>事務費</t>
    <rPh sb="0" eb="3">
      <t>ジムヒ</t>
    </rPh>
    <phoneticPr fontId="1"/>
  </si>
  <si>
    <t>※根拠資料（見積書等）No.</t>
    <rPh sb="1" eb="5">
      <t>コンキョシリョウ</t>
    </rPh>
    <rPh sb="6" eb="8">
      <t>ミツモリ</t>
    </rPh>
    <rPh sb="8" eb="9">
      <t>ショ</t>
    </rPh>
    <rPh sb="9" eb="10">
      <t>トウ</t>
    </rPh>
    <phoneticPr fontId="1"/>
  </si>
  <si>
    <t>本工事費</t>
    <rPh sb="0" eb="1">
      <t>ホン</t>
    </rPh>
    <rPh sb="1" eb="4">
      <t>コウジヒ</t>
    </rPh>
    <phoneticPr fontId="1"/>
  </si>
  <si>
    <t>付帯
工事費</t>
    <rPh sb="0" eb="2">
      <t>フタイ</t>
    </rPh>
    <rPh sb="3" eb="5">
      <t>コウジ</t>
    </rPh>
    <rPh sb="5" eb="6">
      <t>ヒ</t>
    </rPh>
    <phoneticPr fontId="1"/>
  </si>
  <si>
    <t>機械
器具費</t>
    <rPh sb="0" eb="2">
      <t>キカイ</t>
    </rPh>
    <rPh sb="3" eb="5">
      <t>キグ</t>
    </rPh>
    <rPh sb="5" eb="6">
      <t>ヒ</t>
    </rPh>
    <phoneticPr fontId="1"/>
  </si>
  <si>
    <t>材料費</t>
    <rPh sb="0" eb="3">
      <t>ザイリョウヒ</t>
    </rPh>
    <phoneticPr fontId="1"/>
  </si>
  <si>
    <t>労務費</t>
    <rPh sb="0" eb="3">
      <t>ロウムヒ</t>
    </rPh>
    <phoneticPr fontId="1"/>
  </si>
  <si>
    <t>直接
経費</t>
    <rPh sb="0" eb="2">
      <t>チョクセツ</t>
    </rPh>
    <rPh sb="3" eb="5">
      <t>ケイヒ</t>
    </rPh>
    <phoneticPr fontId="1"/>
  </si>
  <si>
    <t>共通
仮設費</t>
    <rPh sb="0" eb="2">
      <t>キョウツウ</t>
    </rPh>
    <rPh sb="3" eb="5">
      <t>カセツ</t>
    </rPh>
    <rPh sb="5" eb="6">
      <t>ヒ</t>
    </rPh>
    <phoneticPr fontId="1"/>
  </si>
  <si>
    <t>一般
管理費</t>
    <rPh sb="0" eb="2">
      <t>イッパン</t>
    </rPh>
    <rPh sb="3" eb="6">
      <t>カンリヒ</t>
    </rPh>
    <phoneticPr fontId="1"/>
  </si>
  <si>
    <t>小計</t>
    <rPh sb="0" eb="2">
      <t>ショウケイ</t>
    </rPh>
    <phoneticPr fontId="6"/>
  </si>
  <si>
    <t>間接
工事費</t>
    <rPh sb="0" eb="2">
      <t>カンセツ</t>
    </rPh>
    <rPh sb="3" eb="6">
      <t>コウジヒ</t>
    </rPh>
    <phoneticPr fontId="4"/>
  </si>
  <si>
    <t>共通仮設費</t>
    <rPh sb="0" eb="2">
      <t>キョウツウ</t>
    </rPh>
    <rPh sb="2" eb="4">
      <t>カセツ</t>
    </rPh>
    <rPh sb="4" eb="5">
      <t>ヒ</t>
    </rPh>
    <phoneticPr fontId="6"/>
  </si>
  <si>
    <t xml:space="preserve"> </t>
    <phoneticPr fontId="6"/>
  </si>
  <si>
    <t>現場管理費</t>
    <rPh sb="0" eb="2">
      <t>ゲンバ</t>
    </rPh>
    <rPh sb="2" eb="5">
      <t>カンリヒ</t>
    </rPh>
    <phoneticPr fontId="6"/>
  </si>
  <si>
    <t>一般管理費</t>
    <rPh sb="0" eb="2">
      <t>イッパン</t>
    </rPh>
    <rPh sb="2" eb="5">
      <t>カンリヒ</t>
    </rPh>
    <phoneticPr fontId="6"/>
  </si>
  <si>
    <t>設計費</t>
    <rPh sb="0" eb="3">
      <t>セッケイヒ</t>
    </rPh>
    <phoneticPr fontId="4"/>
  </si>
  <si>
    <t>監理費</t>
    <rPh sb="0" eb="3">
      <t>カンリヒ</t>
    </rPh>
    <phoneticPr fontId="4"/>
  </si>
  <si>
    <t>計</t>
    <phoneticPr fontId="4"/>
  </si>
  <si>
    <t>【蓄電池】</t>
    <rPh sb="1" eb="4">
      <t>チクデンチ</t>
    </rPh>
    <phoneticPr fontId="4"/>
  </si>
  <si>
    <t>経費内訳表（２年目）</t>
    <rPh sb="0" eb="2">
      <t>ケイヒ</t>
    </rPh>
    <rPh sb="2" eb="4">
      <t>ウチワケ</t>
    </rPh>
    <rPh sb="4" eb="5">
      <t>ヒョウ</t>
    </rPh>
    <rPh sb="7" eb="9">
      <t>ネンメ</t>
    </rPh>
    <phoneticPr fontId="6"/>
  </si>
  <si>
    <t>経費内訳表</t>
    <rPh sb="0" eb="2">
      <t>ケイヒ</t>
    </rPh>
    <rPh sb="2" eb="4">
      <t>ウチワケ</t>
    </rPh>
    <rPh sb="4" eb="5">
      <t>ヒョウ</t>
    </rPh>
    <phoneticPr fontId="6"/>
  </si>
  <si>
    <t>太陽電池モジュール</t>
    <rPh sb="0" eb="2">
      <t>タイヨウ</t>
    </rPh>
    <rPh sb="2" eb="4">
      <t>デンチ</t>
    </rPh>
    <phoneticPr fontId="57"/>
  </si>
  <si>
    <t>240W</t>
  </si>
  <si>
    <t>パワーコンディショナー</t>
  </si>
  <si>
    <t>6kW</t>
  </si>
  <si>
    <t>太陽光モジュール運送費</t>
    <rPh sb="8" eb="11">
      <t>ウンソウヒ</t>
    </rPh>
    <phoneticPr fontId="57"/>
  </si>
  <si>
    <t>接続ケーブル</t>
    <rPh sb="0" eb="2">
      <t>セツゾク</t>
    </rPh>
    <phoneticPr fontId="57"/>
  </si>
  <si>
    <t>3.0m</t>
    <phoneticPr fontId="4"/>
  </si>
  <si>
    <t>架台組立調整</t>
    <rPh sb="0" eb="2">
      <t>カダイ</t>
    </rPh>
    <rPh sb="2" eb="3">
      <t>ク</t>
    </rPh>
    <rPh sb="3" eb="4">
      <t>タ</t>
    </rPh>
    <rPh sb="4" eb="6">
      <t>チョウセイ</t>
    </rPh>
    <phoneticPr fontId="57"/>
  </si>
  <si>
    <t>太陽電池モジュール設置工事</t>
    <rPh sb="9" eb="11">
      <t>セッチ</t>
    </rPh>
    <rPh sb="11" eb="13">
      <t>コウジ</t>
    </rPh>
    <phoneticPr fontId="6"/>
  </si>
  <si>
    <t>電工（平成31年3月から適用する公共工事設計労務単価・●●県）</t>
    <rPh sb="0" eb="2">
      <t>デンコウ</t>
    </rPh>
    <rPh sb="29" eb="30">
      <t>ケン</t>
    </rPh>
    <phoneticPr fontId="6"/>
  </si>
  <si>
    <t>全天日射計</t>
    <rPh sb="0" eb="2">
      <t>ゼンテン</t>
    </rPh>
    <rPh sb="2" eb="4">
      <t>ニッシャ</t>
    </rPh>
    <rPh sb="4" eb="5">
      <t>ケイ</t>
    </rPh>
    <phoneticPr fontId="57"/>
  </si>
  <si>
    <t>気象信号変換箱</t>
    <rPh sb="0" eb="2">
      <t>キショウ</t>
    </rPh>
    <rPh sb="2" eb="4">
      <t>シンゴウ</t>
    </rPh>
    <rPh sb="4" eb="6">
      <t>ヘンカン</t>
    </rPh>
    <rPh sb="6" eb="7">
      <t>バコ</t>
    </rPh>
    <phoneticPr fontId="57"/>
  </si>
  <si>
    <t>蓄電システム本体</t>
    <rPh sb="0" eb="2">
      <t>チクデン</t>
    </rPh>
    <rPh sb="6" eb="8">
      <t>ホンタイ</t>
    </rPh>
    <phoneticPr fontId="57"/>
  </si>
  <si>
    <t>30kWh</t>
  </si>
  <si>
    <t>蓄電システム本体運送費</t>
    <rPh sb="8" eb="11">
      <t>ウンソウヒ</t>
    </rPh>
    <phoneticPr fontId="57"/>
  </si>
  <si>
    <t>蓄電システム設置工事</t>
    <rPh sb="0" eb="2">
      <t>チクデン</t>
    </rPh>
    <rPh sb="6" eb="8">
      <t>セッチ</t>
    </rPh>
    <rPh sb="8" eb="10">
      <t>コウジ</t>
    </rPh>
    <phoneticPr fontId="6"/>
  </si>
  <si>
    <t>【蓄電池以外】</t>
    <phoneticPr fontId="4"/>
  </si>
  <si>
    <t>【導入を予定している設備等】</t>
    <rPh sb="1" eb="3">
      <t>ドウニュウ</t>
    </rPh>
    <rPh sb="4" eb="6">
      <t>ヨテイ</t>
    </rPh>
    <rPh sb="10" eb="12">
      <t>セツビ</t>
    </rPh>
    <rPh sb="12" eb="13">
      <t>トウ</t>
    </rPh>
    <phoneticPr fontId="4"/>
  </si>
  <si>
    <t>【導入を予定している設備等の出力・法定耐用年数】</t>
    <rPh sb="4" eb="6">
      <t>ヨテイ</t>
    </rPh>
    <rPh sb="14" eb="16">
      <t>シュツリョク</t>
    </rPh>
    <rPh sb="17" eb="23">
      <t>ホウテイタイヨウネンスウ</t>
    </rPh>
    <phoneticPr fontId="4"/>
  </si>
  <si>
    <t>令和4年度（蓄電池除く。）</t>
    <rPh sb="0" eb="2">
      <t>レイワ</t>
    </rPh>
    <rPh sb="3" eb="5">
      <t>ネンド</t>
    </rPh>
    <phoneticPr fontId="4"/>
  </si>
  <si>
    <t>合  計</t>
    <rPh sb="0" eb="1">
      <t>ゴウ</t>
    </rPh>
    <rPh sb="3" eb="4">
      <t>ケイ</t>
    </rPh>
    <phoneticPr fontId="4"/>
  </si>
  <si>
    <t>総事業費</t>
    <rPh sb="0" eb="4">
      <t>ソウジギョウヒ</t>
    </rPh>
    <phoneticPr fontId="4"/>
  </si>
  <si>
    <t>（単位　円）</t>
    <rPh sb="1" eb="3">
      <t>タンイ</t>
    </rPh>
    <rPh sb="4" eb="5">
      <t>エン</t>
    </rPh>
    <phoneticPr fontId="4"/>
  </si>
  <si>
    <t>円</t>
  </si>
  <si>
    <t>＜資金計画＞</t>
    <phoneticPr fontId="4"/>
  </si>
  <si>
    <r>
      <t>＜補助対象経費の調達先＞　</t>
    </r>
    <r>
      <rPr>
        <b/>
        <sz val="8"/>
        <rFont val="游ゴシック"/>
        <family val="3"/>
        <charset val="128"/>
        <scheme val="minor"/>
      </rPr>
      <t>＊　①補助事業者自身、又は②その他を選択すること</t>
    </r>
    <phoneticPr fontId="4"/>
  </si>
  <si>
    <t>調達先</t>
    <rPh sb="0" eb="3">
      <t>チョウタツサキ</t>
    </rPh>
    <phoneticPr fontId="4"/>
  </si>
  <si>
    <t>①補助事業者自身、②その他のいずれかを選択してください。</t>
    <rPh sb="19" eb="21">
      <t>センタク</t>
    </rPh>
    <phoneticPr fontId="4"/>
  </si>
  <si>
    <t>【環境への影響に関する事項】</t>
    <rPh sb="1" eb="3">
      <t>カンキョウ</t>
    </rPh>
    <rPh sb="5" eb="7">
      <t>エイキョウ</t>
    </rPh>
    <rPh sb="8" eb="9">
      <t>カン</t>
    </rPh>
    <rPh sb="11" eb="13">
      <t>ジコウ</t>
    </rPh>
    <phoneticPr fontId="4"/>
  </si>
  <si>
    <t>該当あり（以下のとおり）</t>
  </si>
  <si>
    <t>【設備の保守計画】</t>
    <phoneticPr fontId="4"/>
  </si>
  <si>
    <t>令和4年度(B)</t>
    <rPh sb="0" eb="2">
      <t>レイワ</t>
    </rPh>
    <rPh sb="3" eb="5">
      <t>ネンド</t>
    </rPh>
    <phoneticPr fontId="4"/>
  </si>
  <si>
    <t>補助対象経費支出予定額の合計(C)</t>
    <rPh sb="0" eb="2">
      <t>ホジョ</t>
    </rPh>
    <rPh sb="2" eb="4">
      <t>タイショウ</t>
    </rPh>
    <rPh sb="4" eb="6">
      <t>ケイヒ</t>
    </rPh>
    <rPh sb="6" eb="8">
      <t>シシュツ</t>
    </rPh>
    <rPh sb="8" eb="10">
      <t>ヨテイ</t>
    </rPh>
    <rPh sb="10" eb="11">
      <t>ガク</t>
    </rPh>
    <rPh sb="12" eb="14">
      <t>ゴウケイ</t>
    </rPh>
    <phoneticPr fontId="4"/>
  </si>
  <si>
    <r>
      <rPr>
        <b/>
        <sz val="7"/>
        <rFont val="游ゴシック"/>
        <family val="3"/>
        <charset val="128"/>
        <scheme val="minor"/>
      </rPr>
      <t xml:space="preserve">  </t>
    </r>
    <r>
      <rPr>
        <b/>
        <sz val="9"/>
        <rFont val="游ゴシック"/>
        <family val="3"/>
        <charset val="128"/>
        <scheme val="minor"/>
      </rPr>
      <t>事業実施により環境問題等を引き起こさないことの説明を、事業内容等を勘案し記載してください。例えば地中熱であれば「地中熱利用に当たってのガイドライン改訂増補版（平成30年3月 環境省水・大気環境局）」に即しており、地盤沈下の恐れがないことや、バイオマス熱利用や発電設備については地下水汚染の防止策についても記載してください。
　該当がない場合は「該当なし」と記載してください。</t>
    </r>
    <rPh sb="15" eb="16">
      <t>ヒ</t>
    </rPh>
    <rPh sb="17" eb="18">
      <t>オ</t>
    </rPh>
    <rPh sb="25" eb="27">
      <t>セツメイ</t>
    </rPh>
    <rPh sb="29" eb="34">
      <t>ジギョウナイヨウトウ</t>
    </rPh>
    <rPh sb="35" eb="37">
      <t>カンアン</t>
    </rPh>
    <rPh sb="38" eb="40">
      <t>キサイ</t>
    </rPh>
    <rPh sb="47" eb="48">
      <t>タト</t>
    </rPh>
    <rPh sb="50" eb="53">
      <t>チチュウネツ</t>
    </rPh>
    <rPh sb="58" eb="63">
      <t>チチュウネツリヨウ</t>
    </rPh>
    <rPh sb="64" eb="65">
      <t>ア</t>
    </rPh>
    <rPh sb="75" eb="77">
      <t>カイテイ</t>
    </rPh>
    <rPh sb="77" eb="80">
      <t>ゾウホバン</t>
    </rPh>
    <rPh sb="81" eb="83">
      <t>ヘイセイ</t>
    </rPh>
    <rPh sb="85" eb="86">
      <t>ネン</t>
    </rPh>
    <rPh sb="87" eb="88">
      <t>ガツ</t>
    </rPh>
    <rPh sb="89" eb="92">
      <t>カンキョウショウ</t>
    </rPh>
    <rPh sb="92" eb="93">
      <t>スイ</t>
    </rPh>
    <rPh sb="94" eb="99">
      <t>タイキカンキョウキョク</t>
    </rPh>
    <rPh sb="102" eb="103">
      <t>ソク</t>
    </rPh>
    <rPh sb="108" eb="110">
      <t>ジバン</t>
    </rPh>
    <rPh sb="110" eb="112">
      <t>チンカ</t>
    </rPh>
    <rPh sb="113" eb="114">
      <t>オソ</t>
    </rPh>
    <rPh sb="127" eb="130">
      <t>ネツリヨウ</t>
    </rPh>
    <rPh sb="131" eb="135">
      <t>ハツデンセツビ</t>
    </rPh>
    <rPh sb="140" eb="145">
      <t>チカスイオセン</t>
    </rPh>
    <rPh sb="146" eb="149">
      <t>ボウシサク</t>
    </rPh>
    <rPh sb="154" eb="156">
      <t>キサイ</t>
    </rPh>
    <phoneticPr fontId="4"/>
  </si>
  <si>
    <t>【ＣＯ２削減コスト・算定根拠】</t>
    <phoneticPr fontId="4"/>
  </si>
  <si>
    <t>円/t-CO2</t>
    <rPh sb="0" eb="1">
      <t>エン</t>
    </rPh>
    <phoneticPr fontId="4"/>
  </si>
  <si>
    <t>円/年</t>
    <rPh sb="0" eb="1">
      <t>エン</t>
    </rPh>
    <rPh sb="2" eb="3">
      <t>ネン</t>
    </rPh>
    <phoneticPr fontId="4"/>
  </si>
  <si>
    <t>補助対象経費支出予定額（C)</t>
    <rPh sb="0" eb="2">
      <t>ホジョ</t>
    </rPh>
    <rPh sb="2" eb="4">
      <t>タイショウ</t>
    </rPh>
    <rPh sb="4" eb="6">
      <t>ケイヒ</t>
    </rPh>
    <rPh sb="6" eb="8">
      <t>シシュツ</t>
    </rPh>
    <rPh sb="8" eb="10">
      <t>ヨテイ</t>
    </rPh>
    <rPh sb="10" eb="11">
      <t>ガク</t>
    </rPh>
    <phoneticPr fontId="4"/>
  </si>
  <si>
    <t>設備の法定耐用年数（G)</t>
    <rPh sb="0" eb="2">
      <t>セツビ</t>
    </rPh>
    <rPh sb="3" eb="5">
      <t>ホウテイ</t>
    </rPh>
    <rPh sb="5" eb="7">
      <t>タイヨウ</t>
    </rPh>
    <rPh sb="7" eb="9">
      <t>ネンスウ</t>
    </rPh>
    <phoneticPr fontId="4"/>
  </si>
  <si>
    <t>補助対象経費支出予定
額（蓄電池除く）(a)</t>
    <rPh sb="13" eb="17">
      <t>チクデンチノゾ</t>
    </rPh>
    <phoneticPr fontId="4"/>
  </si>
  <si>
    <t>補助金所要額
（蓄電池除く）(b)</t>
    <phoneticPr fontId="4"/>
  </si>
  <si>
    <t>令和3年度</t>
    <rPh sb="0" eb="2">
      <t>レイワ</t>
    </rPh>
    <rPh sb="3" eb="5">
      <t>ネンド</t>
    </rPh>
    <phoneticPr fontId="4"/>
  </si>
  <si>
    <t>t-CO2/年</t>
    <phoneticPr fontId="4"/>
  </si>
  <si>
    <t>（「×」は補助対象外）</t>
    <rPh sb="5" eb="10">
      <t>ホジョタイショウガイ</t>
    </rPh>
    <phoneticPr fontId="4"/>
  </si>
  <si>
    <t>当該設備の設置場所を含む需要場所で、発電電力量の一定割合（30%以上）を自家消費する。</t>
    <rPh sb="0" eb="2">
      <t>トウガイ</t>
    </rPh>
    <rPh sb="2" eb="4">
      <t>セツビ</t>
    </rPh>
    <rPh sb="5" eb="9">
      <t>セッチバショ</t>
    </rPh>
    <rPh sb="10" eb="11">
      <t>フク</t>
    </rPh>
    <rPh sb="12" eb="16">
      <t>ジュヨウバショ</t>
    </rPh>
    <rPh sb="18" eb="23">
      <t>ハツデンデンリョクリョウ</t>
    </rPh>
    <rPh sb="24" eb="28">
      <t>イッテイワリアイ</t>
    </rPh>
    <rPh sb="32" eb="34">
      <t>イジョウ</t>
    </rPh>
    <rPh sb="36" eb="40">
      <t>ジカショウヒ</t>
    </rPh>
    <phoneticPr fontId="4"/>
  </si>
  <si>
    <t>発電電力量の一定割合（30%以上）について電気事業法に基づく特定供給を行う。</t>
    <rPh sb="0" eb="5">
      <t>ハツデンデンリョクリョウ</t>
    </rPh>
    <rPh sb="6" eb="10">
      <t>イッテイワリアイ</t>
    </rPh>
    <rPh sb="14" eb="16">
      <t>イジョウ</t>
    </rPh>
    <rPh sb="21" eb="26">
      <t>デンキジギョウホウ</t>
    </rPh>
    <rPh sb="27" eb="28">
      <t>モト</t>
    </rPh>
    <rPh sb="30" eb="34">
      <t>トクテイキョウキュウ</t>
    </rPh>
    <rPh sb="35" eb="36">
      <t>オコナ</t>
    </rPh>
    <phoneticPr fontId="4"/>
  </si>
  <si>
    <t>災害時に活用するための最低限の設備を求めるものとして、災害時のブラックスタートが可能</t>
    <phoneticPr fontId="4"/>
  </si>
  <si>
    <t>であることを前提としたうえで、給電用コンセントを有し、当該給電用コンセントの災害時の</t>
    <rPh sb="29" eb="32">
      <t>キュウデンヨウ</t>
    </rPh>
    <phoneticPr fontId="4"/>
  </si>
  <si>
    <t>利活用が可能である。</t>
    <rPh sb="0" eb="3">
      <t>リカツヨウ</t>
    </rPh>
    <rPh sb="4" eb="6">
      <t>カノウ</t>
    </rPh>
    <phoneticPr fontId="4"/>
  </si>
  <si>
    <t>③定置用蓄電池</t>
    <rPh sb="1" eb="3">
      <t>テイチ</t>
    </rPh>
    <rPh sb="3" eb="4">
      <t>ヨウ</t>
    </rPh>
    <rPh sb="4" eb="7">
      <t>チクデンチ</t>
    </rPh>
    <phoneticPr fontId="4"/>
  </si>
  <si>
    <t>種類</t>
    <rPh sb="0" eb="2">
      <t>シュルイ</t>
    </rPh>
    <phoneticPr fontId="4"/>
  </si>
  <si>
    <t>導入の有無</t>
    <rPh sb="0" eb="2">
      <t>ドウニュウ</t>
    </rPh>
    <rPh sb="3" eb="5">
      <t>ウム</t>
    </rPh>
    <phoneticPr fontId="4"/>
  </si>
  <si>
    <t>7,500kW未満</t>
    <phoneticPr fontId="4"/>
  </si>
  <si>
    <t>③　定置用蓄電池（業務用・家庭用）を導入する場合
定置用蓄電池（業務用・家庭用）を導入する場合は、当該費用が下表の目標価格を下回るものであること</t>
    <rPh sb="2" eb="5">
      <t>テイチヨウ</t>
    </rPh>
    <rPh sb="5" eb="8">
      <t>チクデンチ</t>
    </rPh>
    <rPh sb="9" eb="12">
      <t>ギョウムヨウ</t>
    </rPh>
    <rPh sb="13" eb="16">
      <t>カテイヨウ</t>
    </rPh>
    <rPh sb="18" eb="20">
      <t>ドウニュウ</t>
    </rPh>
    <rPh sb="22" eb="24">
      <t>バアイ</t>
    </rPh>
    <rPh sb="49" eb="53">
      <t>トウガイヒヨウ</t>
    </rPh>
    <rPh sb="57" eb="61">
      <t>モクヒョウカカク</t>
    </rPh>
    <phoneticPr fontId="4"/>
  </si>
  <si>
    <t>ランニングコスト（見込み）(Ｐ)</t>
    <phoneticPr fontId="4"/>
  </si>
  <si>
    <t>設置コスト(Q=C/G/O)</t>
    <rPh sb="0" eb="2">
      <t>セッチ</t>
    </rPh>
    <phoneticPr fontId="4"/>
  </si>
  <si>
    <t>運用コスト(R=P/O)</t>
    <rPh sb="0" eb="2">
      <t>ウンヨウ</t>
    </rPh>
    <phoneticPr fontId="4"/>
  </si>
  <si>
    <t>CO2削減コスト(Q+R)</t>
    <rPh sb="3" eb="5">
      <t>サクゲン</t>
    </rPh>
    <phoneticPr fontId="4"/>
  </si>
  <si>
    <t>容量</t>
    <rPh sb="0" eb="2">
      <t>ヨウリョウ</t>
    </rPh>
    <phoneticPr fontId="4"/>
  </si>
  <si>
    <t>蓄電池に係る費用(S)</t>
    <rPh sb="0" eb="3">
      <t>チクデンチ</t>
    </rPh>
    <rPh sb="4" eb="5">
      <t>カカ</t>
    </rPh>
    <rPh sb="6" eb="8">
      <t>ヒヨウ</t>
    </rPh>
    <phoneticPr fontId="4"/>
  </si>
  <si>
    <t>容量(T)</t>
    <rPh sb="0" eb="2">
      <t>ヨウリョウ</t>
    </rPh>
    <phoneticPr fontId="4"/>
  </si>
  <si>
    <t>１kWh当たり費用(S/T)</t>
    <rPh sb="4" eb="5">
      <t>ア</t>
    </rPh>
    <rPh sb="7" eb="9">
      <t>ヒヨウ</t>
    </rPh>
    <phoneticPr fontId="4"/>
  </si>
  <si>
    <t>千円/kWh</t>
    <phoneticPr fontId="4"/>
  </si>
  <si>
    <t>蓄電池に係る補助対象経費支出予定額（１年目）</t>
    <rPh sb="0" eb="3">
      <t>チクデンチ</t>
    </rPh>
    <rPh sb="4" eb="5">
      <t>カカ</t>
    </rPh>
    <rPh sb="19" eb="21">
      <t>ネンメ</t>
    </rPh>
    <phoneticPr fontId="4"/>
  </si>
  <si>
    <t>蓄電池に係る補助対象経費支出予定額（２年目）</t>
    <rPh sb="0" eb="3">
      <t>チクデンチ</t>
    </rPh>
    <rPh sb="4" eb="5">
      <t>カカ</t>
    </rPh>
    <rPh sb="19" eb="21">
      <t>ネンメ</t>
    </rPh>
    <phoneticPr fontId="4"/>
  </si>
  <si>
    <t>目標価格</t>
    <rPh sb="0" eb="4">
      <t>モクヒョウカカク</t>
    </rPh>
    <phoneticPr fontId="4"/>
  </si>
  <si>
    <t>区分</t>
    <rPh sb="0" eb="2">
      <t>クブン</t>
    </rPh>
    <phoneticPr fontId="4"/>
  </si>
  <si>
    <t>蓄電システム・機器仕様</t>
    <rPh sb="0" eb="2">
      <t>チクデン</t>
    </rPh>
    <rPh sb="7" eb="11">
      <t>キキシヨウ</t>
    </rPh>
    <phoneticPr fontId="4"/>
  </si>
  <si>
    <t>目標価格（工事費込み）</t>
    <rPh sb="0" eb="4">
      <t>モクヒョウカカク</t>
    </rPh>
    <rPh sb="5" eb="9">
      <t>コウジヒコ</t>
    </rPh>
    <phoneticPr fontId="4"/>
  </si>
  <si>
    <t>業務用</t>
    <rPh sb="0" eb="3">
      <t>ギョウムヨウ</t>
    </rPh>
    <phoneticPr fontId="4"/>
  </si>
  <si>
    <t>家庭用</t>
    <rPh sb="0" eb="3">
      <t>カテイヨウ</t>
    </rPh>
    <phoneticPr fontId="4"/>
  </si>
  <si>
    <t>4800Ah・セル以上</t>
    <rPh sb="9" eb="11">
      <t>イジョウ</t>
    </rPh>
    <phoneticPr fontId="4"/>
  </si>
  <si>
    <t>4800Ah・セル未満</t>
    <rPh sb="9" eb="11">
      <t>ミマン</t>
    </rPh>
    <phoneticPr fontId="4"/>
  </si>
  <si>
    <t>（２）CO2削減コスト（下表）</t>
    <rPh sb="6" eb="8">
      <t>サクゲン</t>
    </rPh>
    <rPh sb="12" eb="14">
      <t>カヒョウ</t>
    </rPh>
    <phoneticPr fontId="4"/>
  </si>
  <si>
    <t>②　再生可能エネルギー熱利用設備の場合
再生可能エネルギー熱利用設備については、CO2削減コスト（設置コスト）（千円/tCO2）が下表の基準を下回るものであること</t>
    <rPh sb="17" eb="19">
      <t>バアイ</t>
    </rPh>
    <rPh sb="49" eb="51">
      <t>セッチ</t>
    </rPh>
    <rPh sb="56" eb="57">
      <t>セン</t>
    </rPh>
    <phoneticPr fontId="4"/>
  </si>
  <si>
    <t>CO2削減コスト（設置コスト）(Q=C/G/O)</t>
    <rPh sb="3" eb="5">
      <t>サクゲン</t>
    </rPh>
    <rPh sb="9" eb="11">
      <t>セッチ</t>
    </rPh>
    <phoneticPr fontId="4"/>
  </si>
  <si>
    <r>
      <t xml:space="preserve">(8) 補助金所要額
</t>
    </r>
    <r>
      <rPr>
        <sz val="10"/>
        <rFont val="ＭＳ 明朝"/>
        <family val="1"/>
        <charset val="128"/>
      </rPr>
      <t>　</t>
    </r>
    <r>
      <rPr>
        <sz val="9"/>
        <rFont val="ＭＳ 明朝"/>
        <family val="1"/>
        <charset val="128"/>
      </rPr>
      <t>※(7)×補助率(千円未満切捨て)
　</t>
    </r>
    <r>
      <rPr>
        <b/>
        <sz val="9"/>
        <color rgb="FFFF0000"/>
        <rFont val="ＭＳ 明朝"/>
        <family val="1"/>
        <charset val="128"/>
      </rPr>
      <t>※1年目と併せて合計１億円まで</t>
    </r>
    <rPh sb="4" eb="7">
      <t>ホジョキン</t>
    </rPh>
    <rPh sb="7" eb="9">
      <t>ショヨウ</t>
    </rPh>
    <rPh sb="9" eb="10">
      <t>ガク</t>
    </rPh>
    <rPh sb="17" eb="20">
      <t>ホジョリツ</t>
    </rPh>
    <rPh sb="25" eb="26">
      <t>キ</t>
    </rPh>
    <rPh sb="26" eb="27">
      <t>ス</t>
    </rPh>
    <rPh sb="33" eb="35">
      <t>ネンメ</t>
    </rPh>
    <rPh sb="36" eb="37">
      <t>アワ</t>
    </rPh>
    <rPh sb="39" eb="41">
      <t>ゴウケイ</t>
    </rPh>
    <rPh sb="42" eb="44">
      <t>オクエン</t>
    </rPh>
    <phoneticPr fontId="14"/>
  </si>
  <si>
    <t>＊以下の設備導入に係る事業のうち、本事業に該当するものにチェックをする（複数可）</t>
    <phoneticPr fontId="4"/>
  </si>
  <si>
    <t>差　引(a-b)</t>
    <rPh sb="0" eb="1">
      <t>サ</t>
    </rPh>
    <rPh sb="2" eb="3">
      <t>イン</t>
    </rPh>
    <phoneticPr fontId="4"/>
  </si>
  <si>
    <t>うち資本費合計額(D)</t>
    <rPh sb="2" eb="4">
      <t>シホン</t>
    </rPh>
    <rPh sb="4" eb="5">
      <t>ヒ</t>
    </rPh>
    <rPh sb="5" eb="7">
      <t>ゴウケイ</t>
    </rPh>
    <rPh sb="7" eb="8">
      <t>ガク</t>
    </rPh>
    <phoneticPr fontId="4"/>
  </si>
  <si>
    <t>←(D)</t>
    <phoneticPr fontId="4"/>
  </si>
  <si>
    <t xml:space="preserve">　　　
</t>
    <phoneticPr fontId="4"/>
  </si>
  <si>
    <t xml:space="preserve">              　別紙のとおり</t>
    <phoneticPr fontId="4"/>
  </si>
  <si>
    <t>補助対象経費支出
予定額（税抜き）</t>
    <rPh sb="0" eb="2">
      <t>ホジョ</t>
    </rPh>
    <rPh sb="2" eb="4">
      <t>タイショウ</t>
    </rPh>
    <rPh sb="4" eb="6">
      <t>ケイヒシシュツヨテイガクエン</t>
    </rPh>
    <rPh sb="13" eb="15">
      <t>ゼイヌ</t>
    </rPh>
    <phoneticPr fontId="4"/>
  </si>
  <si>
    <t>④再生可能エネルギーの価格低減促進事業「設備等導入事業」
【経費内訳】（１年目）</t>
    <rPh sb="1" eb="3">
      <t>サイセイ</t>
    </rPh>
    <rPh sb="3" eb="5">
      <t>カノウ</t>
    </rPh>
    <rPh sb="11" eb="13">
      <t>カカク</t>
    </rPh>
    <rPh sb="13" eb="15">
      <t>テイゲン</t>
    </rPh>
    <rPh sb="15" eb="17">
      <t>ソクシン</t>
    </rPh>
    <rPh sb="17" eb="19">
      <t>ジギョウ</t>
    </rPh>
    <rPh sb="20" eb="22">
      <t>セツビ</t>
    </rPh>
    <rPh sb="22" eb="23">
      <t>トウ</t>
    </rPh>
    <rPh sb="23" eb="25">
      <t>ドウニュウ</t>
    </rPh>
    <rPh sb="25" eb="27">
      <t>ジギョウ</t>
    </rPh>
    <rPh sb="37" eb="39">
      <t>ネンメ</t>
    </rPh>
    <phoneticPr fontId="14"/>
  </si>
  <si>
    <t>④再生可能エネルギーの価格低減促進事業「設備等導入事業」
【経費内訳】（２年目）</t>
    <rPh sb="1" eb="3">
      <t>サイセイ</t>
    </rPh>
    <rPh sb="3" eb="5">
      <t>カノウ</t>
    </rPh>
    <rPh sb="11" eb="13">
      <t>カカク</t>
    </rPh>
    <rPh sb="13" eb="15">
      <t>テイゲン</t>
    </rPh>
    <rPh sb="15" eb="17">
      <t>ソクシン</t>
    </rPh>
    <rPh sb="17" eb="19">
      <t>ジギョウ</t>
    </rPh>
    <rPh sb="20" eb="22">
      <t>セツビ</t>
    </rPh>
    <rPh sb="22" eb="23">
      <t>トウ</t>
    </rPh>
    <rPh sb="23" eb="25">
      <t>ドウニュウ</t>
    </rPh>
    <rPh sb="25" eb="27">
      <t>ジギョウ</t>
    </rPh>
    <rPh sb="37" eb="39">
      <t>ネンメ</t>
    </rPh>
    <phoneticPr fontId="14"/>
  </si>
  <si>
    <t>④再生可能エネルギーの価格低減促進事業「設備等導入事業」
【経費内訳】（全体）</t>
    <rPh sb="1" eb="3">
      <t>サイセイ</t>
    </rPh>
    <rPh sb="3" eb="5">
      <t>カノウ</t>
    </rPh>
    <rPh sb="11" eb="13">
      <t>カカク</t>
    </rPh>
    <rPh sb="13" eb="15">
      <t>テイゲン</t>
    </rPh>
    <rPh sb="15" eb="17">
      <t>ソクシン</t>
    </rPh>
    <rPh sb="17" eb="19">
      <t>ジギョウ</t>
    </rPh>
    <rPh sb="20" eb="22">
      <t>セツビ</t>
    </rPh>
    <rPh sb="22" eb="23">
      <t>トウ</t>
    </rPh>
    <rPh sb="23" eb="25">
      <t>ドウニュウ</t>
    </rPh>
    <rPh sb="25" eb="27">
      <t>ジギョウ</t>
    </rPh>
    <rPh sb="36" eb="38">
      <t>ゼンタイ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</si>
</sst>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 "/>
    <numFmt numFmtId="177" formatCode="0.0%"/>
    <numFmt numFmtId="178" formatCode="[$-411]ge\.mm\.dd&quot;現在&quot;"/>
    <numFmt numFmtId="179" formatCode="#,##0.0"/>
    <numFmt numFmtId="180" formatCode="#,##0.00\ "/>
    <numFmt numFmtId="181" formatCode="#,##0\ \ "/>
    <numFmt numFmtId="182" formatCode="#,##0.00\ \ "/>
    <numFmt numFmtId="183" formatCode="#,##0&quot;  &quot;"/>
    <numFmt numFmtId="184" formatCode="#,##0&quot;千円/kWh&quot;"/>
  </numFmts>
  <fonts count="6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6"/>
      <name val="游ゴシック"/>
      <family val="2"/>
      <charset val="128"/>
      <scheme val="minor"/>
    </font>
    <font>
      <sz val="11"/>
      <name val="ＭＳ 明朝"/>
      <family val="1"/>
      <charset val="128"/>
    </font>
    <font>
      <sz val="10"/>
      <name val="ＭＳ 明朝"/>
      <family val="1"/>
      <charset val="128"/>
    </font>
    <font>
      <sz val="11"/>
      <color theme="1"/>
      <name val="游ゴシック"/>
      <family val="2"/>
      <scheme val="minor"/>
    </font>
    <font>
      <sz val="10"/>
      <color theme="1"/>
      <name val="游ゴシック"/>
      <family val="3"/>
      <charset val="128"/>
      <scheme val="minor"/>
    </font>
    <font>
      <b/>
      <sz val="10"/>
      <color rgb="FFFF0000"/>
      <name val="游ゴシック"/>
      <family val="3"/>
      <charset val="128"/>
      <scheme val="minor"/>
    </font>
    <font>
      <sz val="11"/>
      <color theme="1"/>
      <name val="游ゴシック"/>
      <family val="3"/>
      <charset val="128"/>
      <scheme val="minor"/>
    </font>
    <font>
      <sz val="14"/>
      <name val="ＭＳ 明朝"/>
      <family val="1"/>
      <charset val="128"/>
    </font>
    <font>
      <sz val="6"/>
      <name val="ＭＳ Ｐゴシック"/>
      <family val="3"/>
      <charset val="128"/>
    </font>
    <font>
      <sz val="12"/>
      <name val="ＭＳ 明朝"/>
      <family val="1"/>
      <charset val="128"/>
    </font>
    <font>
      <b/>
      <sz val="14"/>
      <name val="ＭＳ 明朝"/>
      <family val="1"/>
      <charset val="128"/>
    </font>
    <font>
      <sz val="6"/>
      <name val="游ゴシック"/>
      <family val="3"/>
      <charset val="128"/>
    </font>
    <font>
      <b/>
      <sz val="12"/>
      <name val="ＭＳ 明朝"/>
      <family val="1"/>
      <charset val="128"/>
    </font>
    <font>
      <sz val="12"/>
      <name val="Arial"/>
      <family val="2"/>
    </font>
    <font>
      <sz val="9"/>
      <color rgb="FF000000"/>
      <name val="ＭＳ 明朝"/>
      <family val="1"/>
      <charset val="128"/>
    </font>
    <font>
      <sz val="12"/>
      <color rgb="FF000000"/>
      <name val="ＭＳ 明朝"/>
      <family val="1"/>
      <charset val="128"/>
    </font>
    <font>
      <b/>
      <sz val="11"/>
      <color indexed="81"/>
      <name val="MS P ゴシック"/>
      <family val="3"/>
      <charset val="128"/>
    </font>
    <font>
      <b/>
      <sz val="11"/>
      <color rgb="FFFF0000"/>
      <name val="游ゴシック"/>
      <family val="3"/>
      <charset val="128"/>
      <scheme val="minor"/>
    </font>
    <font>
      <b/>
      <sz val="18"/>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sz val="10"/>
      <color theme="1"/>
      <name val="游ゴシック"/>
      <family val="2"/>
      <charset val="128"/>
      <scheme val="minor"/>
    </font>
    <font>
      <sz val="10"/>
      <color theme="1"/>
      <name val="Arial"/>
      <family val="2"/>
    </font>
    <font>
      <b/>
      <sz val="11"/>
      <color theme="1"/>
      <name val="游ゴシック"/>
      <family val="3"/>
      <charset val="128"/>
      <scheme val="minor"/>
    </font>
    <font>
      <sz val="10"/>
      <color theme="1"/>
      <name val="游ゴシック"/>
      <family val="3"/>
      <charset val="128"/>
    </font>
    <font>
      <sz val="8"/>
      <color rgb="FFFF0000"/>
      <name val="游ゴシック"/>
      <family val="3"/>
      <charset val="128"/>
      <scheme val="minor"/>
    </font>
    <font>
      <b/>
      <sz val="14"/>
      <color rgb="FFFF0000"/>
      <name val="ＭＳ 明朝"/>
      <family val="1"/>
      <charset val="128"/>
    </font>
    <font>
      <sz val="11"/>
      <color theme="0"/>
      <name val="游ゴシック"/>
      <family val="3"/>
      <charset val="128"/>
      <scheme val="minor"/>
    </font>
    <font>
      <sz val="9"/>
      <color rgb="FFFF0000"/>
      <name val="游ゴシック"/>
      <family val="3"/>
      <charset val="128"/>
      <scheme val="minor"/>
    </font>
    <font>
      <u/>
      <sz val="11"/>
      <color theme="10"/>
      <name val="游ゴシック"/>
      <family val="2"/>
      <scheme val="minor"/>
    </font>
    <font>
      <sz val="9"/>
      <name val="游ゴシック"/>
      <family val="3"/>
      <charset val="128"/>
      <scheme val="minor"/>
    </font>
    <font>
      <sz val="11"/>
      <color rgb="FFFF0000"/>
      <name val="游ゴシック"/>
      <family val="3"/>
      <charset val="128"/>
      <scheme val="minor"/>
    </font>
    <font>
      <u/>
      <sz val="11"/>
      <color theme="10"/>
      <name val="游ゴシック"/>
      <family val="2"/>
      <charset val="128"/>
      <scheme val="minor"/>
    </font>
    <font>
      <sz val="10"/>
      <name val="游ゴシック"/>
      <family val="3"/>
      <charset val="128"/>
      <scheme val="minor"/>
    </font>
    <font>
      <b/>
      <sz val="9"/>
      <name val="游ゴシック"/>
      <family val="3"/>
      <charset val="128"/>
      <scheme val="minor"/>
    </font>
    <font>
      <b/>
      <sz val="10"/>
      <name val="游ゴシック"/>
      <family val="3"/>
      <charset val="128"/>
      <scheme val="minor"/>
    </font>
    <font>
      <sz val="11"/>
      <name val="游ゴシック"/>
      <family val="3"/>
      <charset val="128"/>
      <scheme val="minor"/>
    </font>
    <font>
      <sz val="12"/>
      <color theme="0"/>
      <name val="游ゴシック"/>
      <family val="3"/>
      <charset val="128"/>
      <scheme val="minor"/>
    </font>
    <font>
      <sz val="12"/>
      <color rgb="FFFF0000"/>
      <name val="游ゴシック"/>
      <family val="3"/>
      <charset val="128"/>
      <scheme val="minor"/>
    </font>
    <font>
      <b/>
      <sz val="12"/>
      <name val="游ゴシック"/>
      <family val="3"/>
      <charset val="128"/>
      <scheme val="minor"/>
    </font>
    <font>
      <b/>
      <sz val="8"/>
      <name val="游ゴシック"/>
      <family val="3"/>
      <charset val="128"/>
      <scheme val="minor"/>
    </font>
    <font>
      <u/>
      <sz val="11"/>
      <name val="游ゴシック"/>
      <family val="2"/>
      <scheme val="minor"/>
    </font>
    <font>
      <sz val="10.5"/>
      <name val="ＭＳ 明朝"/>
      <family val="1"/>
      <charset val="128"/>
    </font>
    <font>
      <sz val="9"/>
      <name val="ＭＳ 明朝"/>
      <family val="1"/>
      <charset val="128"/>
    </font>
    <font>
      <sz val="10.5"/>
      <name val="游ゴシック"/>
      <family val="3"/>
      <charset val="128"/>
      <scheme val="minor"/>
    </font>
    <font>
      <sz val="12"/>
      <name val="游ゴシック"/>
      <family val="3"/>
      <charset val="128"/>
      <scheme val="minor"/>
    </font>
    <font>
      <b/>
      <sz val="11"/>
      <name val="游ゴシック"/>
      <family val="3"/>
      <charset val="128"/>
      <scheme val="minor"/>
    </font>
    <font>
      <sz val="10"/>
      <name val="游ゴシック"/>
      <family val="3"/>
      <charset val="128"/>
    </font>
    <font>
      <b/>
      <sz val="6"/>
      <name val="游ゴシック"/>
      <family val="3"/>
      <charset val="128"/>
      <scheme val="minor"/>
    </font>
    <font>
      <sz val="18"/>
      <color theme="3"/>
      <name val="游ゴシック Light"/>
      <family val="2"/>
      <charset val="128"/>
      <scheme val="major"/>
    </font>
    <font>
      <sz val="10"/>
      <color theme="0"/>
      <name val="游ゴシック"/>
      <family val="3"/>
      <charset val="128"/>
      <scheme val="minor"/>
    </font>
    <font>
      <sz val="10"/>
      <color rgb="FFFF0000"/>
      <name val="游ゴシック"/>
      <family val="3"/>
      <charset val="128"/>
      <scheme val="minor"/>
    </font>
    <font>
      <b/>
      <sz val="10"/>
      <color theme="1"/>
      <name val="游ゴシック"/>
      <family val="3"/>
      <charset val="128"/>
      <scheme val="minor"/>
    </font>
    <font>
      <b/>
      <sz val="9"/>
      <color indexed="81"/>
      <name val="MS P ゴシック"/>
      <family val="3"/>
      <charset val="128"/>
    </font>
    <font>
      <sz val="10"/>
      <color rgb="FFFF0000"/>
      <name val="Arial"/>
      <family val="2"/>
    </font>
    <font>
      <sz val="10"/>
      <color rgb="FFFF0000"/>
      <name val="游ゴシック"/>
      <family val="2"/>
      <charset val="128"/>
      <scheme val="minor"/>
    </font>
    <font>
      <sz val="11"/>
      <color rgb="FFFF0000"/>
      <name val="游ゴシック"/>
      <family val="2"/>
      <scheme val="minor"/>
    </font>
    <font>
      <b/>
      <sz val="7"/>
      <name val="游ゴシック"/>
      <family val="3"/>
      <charset val="128"/>
      <scheme val="minor"/>
    </font>
    <font>
      <b/>
      <sz val="13"/>
      <name val="游ゴシック"/>
      <family val="3"/>
      <charset val="128"/>
      <scheme val="minor"/>
    </font>
    <font>
      <b/>
      <sz val="9"/>
      <color rgb="FFFF000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hair">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hair">
        <color indexed="64"/>
      </top>
      <bottom style="medium">
        <color indexed="64"/>
      </bottom>
      <diagonal/>
    </border>
    <border>
      <left/>
      <right style="hair">
        <color theme="0" tint="-0.499984740745262"/>
      </right>
      <top/>
      <bottom style="medium">
        <color indexed="64"/>
      </bottom>
      <diagonal/>
    </border>
    <border>
      <left style="hair">
        <color theme="0" tint="-0.499984740745262"/>
      </left>
      <right style="hair">
        <color theme="0" tint="-0.499984740745262"/>
      </right>
      <top/>
      <bottom style="medium">
        <color indexed="64"/>
      </bottom>
      <diagonal/>
    </border>
    <border>
      <left style="hair">
        <color theme="0" tint="-0.499984740745262"/>
      </left>
      <right style="medium">
        <color indexed="64"/>
      </right>
      <top/>
      <bottom style="medium">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s>
  <cellStyleXfs count="15">
    <xf numFmtId="0" fontId="0" fillId="0" borderId="0"/>
    <xf numFmtId="38" fontId="9" fillId="0" borderId="0" applyFont="0" applyFill="0" applyBorder="0" applyAlignment="0" applyProtection="0">
      <alignment vertical="center"/>
    </xf>
    <xf numFmtId="0" fontId="12" fillId="0" borderId="0"/>
    <xf numFmtId="0" fontId="10" fillId="0" borderId="0">
      <alignment vertical="center"/>
    </xf>
    <xf numFmtId="0" fontId="3"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0" fontId="37" fillId="0" borderId="0" applyNumberFormat="0" applyFill="0" applyBorder="0" applyAlignment="0" applyProtection="0"/>
    <xf numFmtId="0" fontId="12" fillId="0" borderId="0">
      <alignment vertical="center"/>
    </xf>
    <xf numFmtId="38" fontId="1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40"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019">
    <xf numFmtId="0" fontId="0" fillId="0" borderId="0" xfId="0"/>
    <xf numFmtId="0" fontId="7" fillId="0" borderId="0" xfId="2" applyFont="1" applyAlignment="1">
      <alignment horizontal="left" vertical="top" wrapText="1"/>
    </xf>
    <xf numFmtId="12" fontId="7" fillId="0" borderId="0" xfId="2" quotePrefix="1" applyNumberFormat="1" applyFont="1" applyAlignment="1">
      <alignment horizontal="left" vertical="top" wrapText="1"/>
    </xf>
    <xf numFmtId="0" fontId="7" fillId="0" borderId="0" xfId="2" quotePrefix="1" applyFont="1" applyAlignment="1">
      <alignment horizontal="left" vertical="top" wrapText="1"/>
    </xf>
    <xf numFmtId="3" fontId="19" fillId="0" borderId="51" xfId="2" applyNumberFormat="1" applyFont="1" applyBorder="1" applyAlignment="1">
      <alignment horizontal="right" vertical="center" wrapText="1"/>
    </xf>
    <xf numFmtId="3" fontId="19" fillId="0" borderId="57" xfId="2" applyNumberFormat="1" applyFont="1" applyBorder="1" applyAlignment="1">
      <alignment horizontal="right" vertical="center" wrapText="1"/>
    </xf>
    <xf numFmtId="3" fontId="19" fillId="0" borderId="62" xfId="2" applyNumberFormat="1" applyFont="1" applyBorder="1" applyAlignment="1">
      <alignment horizontal="right" vertical="center" wrapText="1"/>
    </xf>
    <xf numFmtId="0" fontId="15" fillId="0" borderId="66" xfId="2" applyFont="1" applyBorder="1" applyAlignment="1">
      <alignment horizontal="center" vertical="center" wrapText="1"/>
    </xf>
    <xf numFmtId="0" fontId="20" fillId="0" borderId="0" xfId="3" applyFont="1">
      <alignment vertical="center"/>
    </xf>
    <xf numFmtId="0" fontId="21" fillId="0" borderId="0" xfId="3" applyFont="1">
      <alignment vertical="center"/>
    </xf>
    <xf numFmtId="38" fontId="30" fillId="0" borderId="2" xfId="6" applyFont="1" applyBorder="1">
      <alignment vertical="center"/>
    </xf>
    <xf numFmtId="38" fontId="30" fillId="0" borderId="5" xfId="6" applyFont="1" applyBorder="1">
      <alignment vertical="center"/>
    </xf>
    <xf numFmtId="38" fontId="30" fillId="0" borderId="8" xfId="6" applyFont="1" applyBorder="1">
      <alignment vertical="center"/>
    </xf>
    <xf numFmtId="0" fontId="34" fillId="0" borderId="0" xfId="2" applyFont="1" applyAlignment="1">
      <alignment horizontal="center" vertical="top" wrapText="1"/>
    </xf>
    <xf numFmtId="0" fontId="34" fillId="0" borderId="0" xfId="2" applyFont="1" applyAlignment="1">
      <alignment horizontal="left" vertical="top"/>
    </xf>
    <xf numFmtId="0" fontId="12" fillId="0" borderId="0" xfId="0" applyFont="1" applyAlignment="1" applyProtection="1">
      <alignment vertical="center"/>
    </xf>
    <xf numFmtId="0" fontId="35" fillId="0" borderId="0" xfId="0" applyFont="1" applyAlignment="1" applyProtection="1">
      <alignment vertical="center"/>
    </xf>
    <xf numFmtId="0" fontId="35" fillId="0" borderId="0" xfId="0" applyFont="1" applyAlignment="1">
      <alignment vertical="center"/>
    </xf>
    <xf numFmtId="0" fontId="12" fillId="0" borderId="0" xfId="0" applyFont="1" applyAlignment="1">
      <alignment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2" fillId="0" borderId="13" xfId="0" applyFont="1" applyBorder="1" applyAlignment="1">
      <alignment vertical="center"/>
    </xf>
    <xf numFmtId="0" fontId="10" fillId="0" borderId="0" xfId="0" applyFont="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0" fillId="0" borderId="0" xfId="0" applyAlignment="1">
      <alignment vertical="center"/>
    </xf>
    <xf numFmtId="38" fontId="12" fillId="0" borderId="0" xfId="0" applyNumberFormat="1" applyFont="1" applyAlignment="1" applyProtection="1">
      <alignment vertical="center"/>
    </xf>
    <xf numFmtId="0" fontId="12" fillId="0" borderId="0" xfId="0" applyFont="1" applyAlignment="1" applyProtection="1">
      <alignment horizontal="center" vertical="center"/>
    </xf>
    <xf numFmtId="0" fontId="36" fillId="0" borderId="0" xfId="0" applyFont="1" applyAlignment="1" applyProtection="1">
      <alignment horizontal="center" vertical="center" wrapText="1"/>
    </xf>
    <xf numFmtId="0" fontId="36" fillId="0" borderId="0" xfId="0" applyFont="1" applyAlignment="1" applyProtection="1">
      <alignment vertical="center" wrapText="1"/>
    </xf>
    <xf numFmtId="0" fontId="36" fillId="0" borderId="0" xfId="0" applyFont="1" applyBorder="1" applyAlignment="1" applyProtection="1">
      <alignment horizontal="left" vertical="center"/>
    </xf>
    <xf numFmtId="0" fontId="36" fillId="0" borderId="0" xfId="0" applyFont="1" applyBorder="1" applyAlignment="1" applyProtection="1">
      <alignment horizontal="left" vertical="center" wrapText="1"/>
    </xf>
    <xf numFmtId="0" fontId="36"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xf>
    <xf numFmtId="0" fontId="36" fillId="0" borderId="0" xfId="0" applyFont="1" applyBorder="1" applyAlignment="1">
      <alignment vertical="center" wrapText="1"/>
    </xf>
    <xf numFmtId="0" fontId="36" fillId="0" borderId="0" xfId="0" applyFont="1" applyBorder="1" applyAlignment="1" applyProtection="1">
      <alignment vertical="center" wrapText="1"/>
    </xf>
    <xf numFmtId="0" fontId="39" fillId="0" borderId="0" xfId="0" applyFont="1" applyBorder="1" applyAlignment="1" applyProtection="1">
      <alignment vertical="center" wrapText="1"/>
    </xf>
    <xf numFmtId="49" fontId="41" fillId="0" borderId="6" xfId="0" applyNumberFormat="1" applyFont="1" applyBorder="1" applyAlignment="1">
      <alignment vertical="center" shrinkToFit="1"/>
    </xf>
    <xf numFmtId="0" fontId="36" fillId="0" borderId="0" xfId="0" applyFont="1" applyAlignment="1">
      <alignment vertical="center" wrapText="1"/>
    </xf>
    <xf numFmtId="0" fontId="12" fillId="0" borderId="0" xfId="0" applyFont="1" applyAlignment="1">
      <alignment horizontal="center" vertical="center"/>
    </xf>
    <xf numFmtId="0" fontId="39" fillId="0" borderId="0" xfId="0" applyFont="1" applyAlignment="1">
      <alignment vertical="center" wrapText="1"/>
    </xf>
    <xf numFmtId="0" fontId="36" fillId="0" borderId="0" xfId="0" applyFont="1" applyAlignment="1">
      <alignment horizontal="left" vertical="center" wrapText="1"/>
    </xf>
    <xf numFmtId="0" fontId="45" fillId="0" borderId="0" xfId="0" applyFont="1" applyAlignment="1" applyProtection="1">
      <alignment vertical="center"/>
    </xf>
    <xf numFmtId="0" fontId="27" fillId="0" borderId="0" xfId="0" applyFont="1" applyAlignment="1" applyProtection="1">
      <alignment vertical="center"/>
    </xf>
    <xf numFmtId="0" fontId="46" fillId="0" borderId="0" xfId="0" applyFont="1" applyBorder="1" applyAlignment="1" applyProtection="1">
      <alignment horizontal="left" vertical="center"/>
    </xf>
    <xf numFmtId="0" fontId="38" fillId="0" borderId="34" xfId="0" applyFont="1" applyBorder="1" applyAlignment="1" applyProtection="1">
      <alignment horizontal="left" vertical="top"/>
    </xf>
    <xf numFmtId="0" fontId="38" fillId="0" borderId="0" xfId="0" applyFont="1" applyBorder="1" applyAlignment="1" applyProtection="1">
      <alignment horizontal="left" vertical="top"/>
    </xf>
    <xf numFmtId="0" fontId="38" fillId="0" borderId="28" xfId="0" applyFont="1" applyBorder="1" applyAlignment="1" applyProtection="1">
      <alignment horizontal="left" vertical="top"/>
    </xf>
    <xf numFmtId="0" fontId="38" fillId="0" borderId="0" xfId="0" applyFont="1" applyBorder="1" applyAlignment="1" applyProtection="1">
      <alignment vertical="center"/>
    </xf>
    <xf numFmtId="0" fontId="38" fillId="0" borderId="35" xfId="0" applyFont="1" applyBorder="1" applyAlignment="1" applyProtection="1">
      <alignment horizontal="left" vertical="top"/>
    </xf>
    <xf numFmtId="0" fontId="38" fillId="0" borderId="36" xfId="0" applyFont="1" applyBorder="1" applyAlignment="1" applyProtection="1">
      <alignment horizontal="left" vertical="top"/>
    </xf>
    <xf numFmtId="0" fontId="38" fillId="0" borderId="37" xfId="0" applyFont="1" applyBorder="1" applyAlignment="1" applyProtection="1">
      <alignment horizontal="left" vertical="top"/>
    </xf>
    <xf numFmtId="0" fontId="41" fillId="0" borderId="6" xfId="0" applyFont="1" applyBorder="1" applyAlignment="1" applyProtection="1">
      <alignment vertical="center"/>
    </xf>
    <xf numFmtId="0" fontId="41" fillId="0" borderId="7" xfId="0" applyFont="1" applyBorder="1" applyAlignment="1" applyProtection="1">
      <alignment vertical="center"/>
    </xf>
    <xf numFmtId="0" fontId="41" fillId="0" borderId="0" xfId="0" applyFont="1" applyBorder="1" applyAlignment="1" applyProtection="1">
      <alignment vertical="center"/>
    </xf>
    <xf numFmtId="0" fontId="44" fillId="0" borderId="28" xfId="0" applyFont="1" applyBorder="1" applyAlignment="1" applyProtection="1">
      <alignment vertical="center"/>
    </xf>
    <xf numFmtId="0" fontId="43" fillId="0" borderId="0" xfId="0" applyFont="1" applyBorder="1" applyAlignment="1" applyProtection="1">
      <alignment vertical="center" shrinkToFit="1"/>
    </xf>
    <xf numFmtId="0" fontId="41" fillId="0" borderId="28" xfId="0" applyFont="1" applyBorder="1" applyAlignment="1" applyProtection="1">
      <alignment vertical="center"/>
    </xf>
    <xf numFmtId="0" fontId="42" fillId="0" borderId="0" xfId="0" applyFont="1" applyBorder="1" applyAlignment="1" applyProtection="1">
      <alignment vertical="top" wrapText="1"/>
    </xf>
    <xf numFmtId="0" fontId="42" fillId="0" borderId="28" xfId="0" applyFont="1" applyBorder="1" applyAlignment="1" applyProtection="1">
      <alignment vertical="top" wrapText="1"/>
    </xf>
    <xf numFmtId="0" fontId="35" fillId="0" borderId="0" xfId="0" applyFont="1" applyAlignment="1" applyProtection="1">
      <alignment vertical="center"/>
      <protection locked="0"/>
    </xf>
    <xf numFmtId="0" fontId="41" fillId="0" borderId="34" xfId="0" applyFont="1" applyFill="1" applyBorder="1" applyAlignment="1" applyProtection="1">
      <alignment vertical="center"/>
    </xf>
    <xf numFmtId="0" fontId="42" fillId="0" borderId="34" xfId="0" applyFont="1" applyFill="1" applyBorder="1" applyAlignment="1" applyProtection="1">
      <alignment vertical="top" wrapText="1"/>
    </xf>
    <xf numFmtId="0" fontId="44" fillId="0" borderId="0" xfId="0" applyFont="1" applyAlignment="1" applyProtection="1">
      <alignment vertical="center"/>
    </xf>
    <xf numFmtId="0" fontId="47" fillId="0" borderId="0" xfId="0" applyFont="1" applyAlignment="1" applyProtection="1">
      <alignment horizontal="centerContinuous" vertical="center"/>
    </xf>
    <xf numFmtId="0" fontId="41" fillId="0" borderId="13" xfId="0" applyFont="1" applyBorder="1" applyAlignment="1">
      <alignment horizontal="center" vertical="center"/>
    </xf>
    <xf numFmtId="0" fontId="41" fillId="0" borderId="0" xfId="0" applyFont="1" applyBorder="1" applyAlignment="1">
      <alignment horizontal="center" vertical="center"/>
    </xf>
    <xf numFmtId="0" fontId="44" fillId="0" borderId="13" xfId="0" applyFont="1" applyBorder="1" applyAlignment="1">
      <alignment vertical="center"/>
    </xf>
    <xf numFmtId="0" fontId="41" fillId="0" borderId="0" xfId="0" applyFont="1" applyBorder="1" applyAlignment="1">
      <alignment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102" xfId="0" applyFont="1" applyBorder="1" applyAlignment="1">
      <alignment horizontal="center" vertical="center"/>
    </xf>
    <xf numFmtId="0" fontId="41" fillId="0" borderId="36" xfId="0" applyFont="1" applyBorder="1" applyAlignment="1">
      <alignment horizontal="center" vertical="center"/>
    </xf>
    <xf numFmtId="49" fontId="41" fillId="0" borderId="34" xfId="0" applyNumberFormat="1" applyFont="1" applyBorder="1" applyAlignment="1" applyProtection="1">
      <alignment horizontal="center" vertical="center" shrinkToFit="1"/>
    </xf>
    <xf numFmtId="49" fontId="41" fillId="0" borderId="0" xfId="0" applyNumberFormat="1" applyFont="1" applyBorder="1" applyAlignment="1" applyProtection="1">
      <alignment horizontal="center" vertical="center" shrinkToFit="1"/>
    </xf>
    <xf numFmtId="49" fontId="41" fillId="0" borderId="28" xfId="0" applyNumberFormat="1" applyFont="1" applyBorder="1" applyAlignment="1" applyProtection="1">
      <alignment horizontal="center" vertical="center" shrinkToFit="1"/>
    </xf>
    <xf numFmtId="0" fontId="52" fillId="0" borderId="0" xfId="0" applyFont="1" applyBorder="1" applyAlignment="1" applyProtection="1">
      <alignment vertical="top"/>
    </xf>
    <xf numFmtId="49" fontId="41" fillId="0" borderId="0" xfId="0" applyNumberFormat="1" applyFont="1" applyBorder="1" applyAlignment="1" applyProtection="1">
      <alignment horizontal="left" vertical="center" shrinkToFit="1"/>
    </xf>
    <xf numFmtId="0" fontId="41" fillId="0" borderId="38" xfId="0" applyFont="1" applyBorder="1" applyAlignment="1" applyProtection="1">
      <alignment vertical="center"/>
    </xf>
    <xf numFmtId="0" fontId="41" fillId="0" borderId="22" xfId="0" applyFont="1" applyBorder="1" applyAlignment="1" applyProtection="1">
      <alignment vertical="center"/>
    </xf>
    <xf numFmtId="0" fontId="41" fillId="0" borderId="33" xfId="0" applyFont="1" applyBorder="1" applyAlignment="1" applyProtection="1">
      <alignment vertical="center"/>
    </xf>
    <xf numFmtId="0" fontId="41" fillId="0" borderId="38" xfId="0" applyFont="1" applyBorder="1" applyAlignment="1" applyProtection="1">
      <alignment horizontal="left" vertical="top"/>
    </xf>
    <xf numFmtId="0" fontId="41" fillId="0" borderId="22" xfId="0" applyFont="1" applyBorder="1" applyAlignment="1" applyProtection="1">
      <alignment horizontal="left" vertical="top"/>
    </xf>
    <xf numFmtId="0" fontId="41" fillId="0" borderId="33" xfId="0" applyFont="1" applyBorder="1" applyAlignment="1" applyProtection="1">
      <alignment horizontal="left" vertical="top"/>
    </xf>
    <xf numFmtId="0" fontId="41" fillId="0" borderId="34" xfId="0" applyFont="1" applyBorder="1" applyAlignment="1" applyProtection="1">
      <alignment horizontal="left" vertical="top"/>
    </xf>
    <xf numFmtId="0" fontId="41" fillId="0" borderId="0" xfId="0" applyFont="1" applyBorder="1" applyAlignment="1" applyProtection="1">
      <alignment horizontal="left" vertical="top"/>
    </xf>
    <xf numFmtId="0" fontId="41" fillId="0" borderId="28" xfId="0" applyFont="1" applyBorder="1" applyAlignment="1" applyProtection="1">
      <alignment horizontal="left" vertical="top"/>
    </xf>
    <xf numFmtId="0" fontId="41" fillId="0" borderId="34" xfId="0" applyFont="1" applyBorder="1" applyAlignment="1" applyProtection="1">
      <alignment vertical="center"/>
    </xf>
    <xf numFmtId="0" fontId="41" fillId="0" borderId="35" xfId="0" applyFont="1" applyBorder="1" applyAlignment="1" applyProtection="1">
      <alignment vertical="center"/>
    </xf>
    <xf numFmtId="0" fontId="41" fillId="0" borderId="36" xfId="0" applyFont="1" applyBorder="1" applyAlignment="1" applyProtection="1">
      <alignment vertical="center"/>
    </xf>
    <xf numFmtId="0" fontId="43" fillId="0" borderId="36" xfId="0" applyFont="1" applyBorder="1" applyAlignment="1" applyProtection="1">
      <alignment horizontal="center" vertical="center" shrinkToFit="1"/>
    </xf>
    <xf numFmtId="176" fontId="41" fillId="0" borderId="36" xfId="0" applyNumberFormat="1" applyFont="1" applyBorder="1" applyAlignment="1" applyProtection="1">
      <alignment horizontal="right" vertical="center" shrinkToFit="1"/>
    </xf>
    <xf numFmtId="0" fontId="41" fillId="0" borderId="36" xfId="0" applyFont="1" applyBorder="1" applyAlignment="1" applyProtection="1">
      <alignment horizontal="center" vertical="center"/>
    </xf>
    <xf numFmtId="0" fontId="41" fillId="0" borderId="36" xfId="0" applyFont="1" applyBorder="1" applyAlignment="1" applyProtection="1">
      <alignment horizontal="center" vertical="top"/>
    </xf>
    <xf numFmtId="0" fontId="41" fillId="0" borderId="37" xfId="0" applyFont="1" applyBorder="1" applyAlignment="1" applyProtection="1">
      <alignment vertical="center"/>
    </xf>
    <xf numFmtId="0" fontId="44" fillId="0" borderId="38" xfId="0" applyFont="1" applyBorder="1" applyAlignment="1" applyProtection="1">
      <alignment vertical="center"/>
    </xf>
    <xf numFmtId="0" fontId="44" fillId="0" borderId="22" xfId="0" applyFont="1" applyBorder="1" applyAlignment="1" applyProtection="1">
      <alignment vertical="center"/>
    </xf>
    <xf numFmtId="0" fontId="44" fillId="0" borderId="33" xfId="0" applyFont="1" applyBorder="1" applyAlignment="1" applyProtection="1">
      <alignment vertical="center"/>
    </xf>
    <xf numFmtId="0" fontId="44" fillId="0" borderId="34" xfId="0" applyFont="1" applyBorder="1" applyAlignment="1" applyProtection="1">
      <alignment vertical="center"/>
    </xf>
    <xf numFmtId="0" fontId="50" fillId="0" borderId="0" xfId="0" applyFont="1" applyBorder="1" applyAlignment="1" applyProtection="1">
      <alignment horizontal="left" vertical="center"/>
    </xf>
    <xf numFmtId="0" fontId="44" fillId="0" borderId="0" xfId="0" applyFont="1" applyBorder="1" applyAlignment="1" applyProtection="1">
      <alignment vertical="center"/>
    </xf>
    <xf numFmtId="176" fontId="53" fillId="0" borderId="13" xfId="1" applyNumberFormat="1" applyFont="1" applyBorder="1" applyAlignment="1" applyProtection="1">
      <alignment horizontal="right" vertical="center"/>
    </xf>
    <xf numFmtId="176" fontId="53" fillId="0" borderId="0" xfId="1" applyNumberFormat="1" applyFont="1" applyBorder="1" applyAlignment="1" applyProtection="1">
      <alignment horizontal="right" vertical="center"/>
    </xf>
    <xf numFmtId="0" fontId="44" fillId="0" borderId="0" xfId="0" applyFont="1" applyBorder="1" applyAlignment="1" applyProtection="1">
      <alignment horizontal="center" vertical="center"/>
    </xf>
    <xf numFmtId="0" fontId="44" fillId="0" borderId="0" xfId="0" applyFont="1" applyBorder="1" applyAlignment="1" applyProtection="1">
      <alignment horizontal="left" vertical="center"/>
    </xf>
    <xf numFmtId="0" fontId="44" fillId="0" borderId="0" xfId="0" applyFont="1" applyBorder="1" applyAlignment="1" applyProtection="1">
      <alignment horizontal="center" vertical="center" shrinkToFit="1"/>
    </xf>
    <xf numFmtId="0" fontId="44" fillId="0" borderId="9" xfId="0" applyFont="1" applyBorder="1" applyAlignment="1" applyProtection="1">
      <alignment vertical="center" shrinkToFit="1"/>
    </xf>
    <xf numFmtId="180" fontId="53" fillId="0" borderId="9" xfId="1" applyNumberFormat="1" applyFont="1" applyBorder="1" applyAlignment="1" applyProtection="1">
      <alignment vertical="center"/>
    </xf>
    <xf numFmtId="0" fontId="44" fillId="0" borderId="0" xfId="0" applyFont="1" applyBorder="1" applyAlignment="1" applyProtection="1">
      <alignment horizontal="right" vertical="center" shrinkToFit="1"/>
    </xf>
    <xf numFmtId="180" fontId="53" fillId="0" borderId="0" xfId="1" applyNumberFormat="1" applyFont="1" applyBorder="1" applyAlignment="1" applyProtection="1">
      <alignment horizontal="right" vertical="center"/>
    </xf>
    <xf numFmtId="0" fontId="44" fillId="0" borderId="35" xfId="0" applyFont="1" applyBorder="1" applyAlignment="1" applyProtection="1">
      <alignment vertical="center"/>
    </xf>
    <xf numFmtId="0" fontId="50" fillId="0" borderId="36" xfId="0" applyFont="1" applyBorder="1" applyAlignment="1" applyProtection="1">
      <alignment horizontal="left" vertical="center"/>
    </xf>
    <xf numFmtId="0" fontId="44" fillId="0" borderId="36" xfId="0" applyFont="1" applyBorder="1" applyAlignment="1" applyProtection="1">
      <alignment horizontal="left" vertical="center"/>
    </xf>
    <xf numFmtId="0" fontId="41" fillId="0" borderId="36" xfId="0" applyFont="1" applyBorder="1" applyAlignment="1" applyProtection="1">
      <alignment horizontal="left" vertical="top"/>
    </xf>
    <xf numFmtId="0" fontId="44" fillId="0" borderId="37" xfId="0" applyFont="1" applyBorder="1" applyAlignment="1" applyProtection="1">
      <alignment vertical="center"/>
    </xf>
    <xf numFmtId="0" fontId="38" fillId="0" borderId="34" xfId="0" applyFont="1" applyFill="1" applyBorder="1" applyAlignment="1" applyProtection="1">
      <alignment horizontal="left" vertical="top"/>
    </xf>
    <xf numFmtId="0" fontId="38" fillId="0" borderId="0" xfId="0" applyFont="1" applyFill="1" applyBorder="1" applyAlignment="1" applyProtection="1">
      <alignment horizontal="left" vertical="top"/>
    </xf>
    <xf numFmtId="0" fontId="38" fillId="5" borderId="28" xfId="0" applyFont="1" applyFill="1" applyBorder="1" applyAlignment="1" applyProtection="1">
      <alignment horizontal="left" vertical="top"/>
    </xf>
    <xf numFmtId="0" fontId="38" fillId="0" borderId="0" xfId="0" applyFont="1" applyFill="1" applyBorder="1" applyAlignment="1" applyProtection="1">
      <alignment vertical="center"/>
    </xf>
    <xf numFmtId="0" fontId="41" fillId="0" borderId="38" xfId="0" applyFont="1" applyFill="1" applyBorder="1" applyAlignment="1" applyProtection="1">
      <alignment vertical="center"/>
    </xf>
    <xf numFmtId="0" fontId="41" fillId="0" borderId="22" xfId="0" applyFont="1" applyFill="1" applyBorder="1" applyAlignment="1" applyProtection="1">
      <alignment vertical="center"/>
    </xf>
    <xf numFmtId="0" fontId="44" fillId="0" borderId="22" xfId="0" applyFont="1" applyFill="1" applyBorder="1" applyAlignment="1" applyProtection="1">
      <alignment vertical="center"/>
    </xf>
    <xf numFmtId="0" fontId="41" fillId="0" borderId="33" xfId="0" applyFont="1" applyFill="1" applyBorder="1" applyAlignment="1" applyProtection="1">
      <alignment vertical="center"/>
    </xf>
    <xf numFmtId="0" fontId="41"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1" fillId="0" borderId="28" xfId="0" applyFont="1" applyFill="1" applyBorder="1" applyAlignment="1" applyProtection="1">
      <alignment vertical="center"/>
    </xf>
    <xf numFmtId="0" fontId="44" fillId="0" borderId="0" xfId="0" applyFont="1" applyAlignment="1">
      <alignment vertical="center"/>
    </xf>
    <xf numFmtId="0" fontId="42" fillId="0" borderId="0" xfId="0" applyFont="1" applyFill="1" applyBorder="1" applyAlignment="1" applyProtection="1">
      <alignment vertical="top" wrapText="1"/>
    </xf>
    <xf numFmtId="0" fontId="42" fillId="0" borderId="28" xfId="0" applyFont="1" applyFill="1" applyBorder="1" applyAlignment="1" applyProtection="1">
      <alignment vertical="top" wrapText="1"/>
    </xf>
    <xf numFmtId="0" fontId="42" fillId="0" borderId="0" xfId="0" applyFont="1" applyFill="1" applyBorder="1" applyAlignment="1" applyProtection="1">
      <alignment horizontal="left" vertical="top" wrapText="1"/>
    </xf>
    <xf numFmtId="0" fontId="41" fillId="0" borderId="6" xfId="0" applyFont="1" applyFill="1" applyBorder="1" applyAlignment="1" applyProtection="1">
      <alignment vertical="center"/>
    </xf>
    <xf numFmtId="0" fontId="41" fillId="0" borderId="7" xfId="0" applyFont="1" applyFill="1" applyBorder="1" applyAlignment="1" applyProtection="1">
      <alignment vertical="center"/>
    </xf>
    <xf numFmtId="0" fontId="43" fillId="0" borderId="0" xfId="0" applyFont="1" applyFill="1" applyBorder="1" applyAlignment="1" applyProtection="1">
      <alignment vertical="center" shrinkToFit="1"/>
    </xf>
    <xf numFmtId="0" fontId="43" fillId="0" borderId="0" xfId="0" applyFont="1" applyFill="1" applyBorder="1" applyAlignment="1" applyProtection="1">
      <alignment horizontal="center" vertical="center" shrinkToFit="1"/>
    </xf>
    <xf numFmtId="4" fontId="41" fillId="0" borderId="0" xfId="0" applyNumberFormat="1" applyFont="1" applyFill="1" applyBorder="1" applyAlignment="1" applyProtection="1">
      <alignment horizontal="center" vertical="center"/>
    </xf>
    <xf numFmtId="0" fontId="42" fillId="0" borderId="36" xfId="0" applyFont="1" applyFill="1" applyBorder="1" applyAlignment="1" applyProtection="1">
      <alignment vertical="top" wrapText="1"/>
    </xf>
    <xf numFmtId="0" fontId="42" fillId="0" borderId="37" xfId="0" applyFont="1" applyFill="1" applyBorder="1" applyAlignment="1" applyProtection="1">
      <alignment vertical="top" wrapText="1"/>
    </xf>
    <xf numFmtId="0" fontId="48" fillId="0" borderId="0" xfId="0" applyFont="1" applyBorder="1" applyProtection="1"/>
    <xf numFmtId="0" fontId="43" fillId="0" borderId="0" xfId="0" applyFont="1" applyBorder="1" applyAlignment="1" applyProtection="1">
      <alignment horizontal="center" vertical="center"/>
    </xf>
    <xf numFmtId="4" fontId="41" fillId="0" borderId="0" xfId="0" applyNumberFormat="1" applyFont="1" applyBorder="1" applyAlignment="1" applyProtection="1">
      <alignment horizontal="center" vertical="center"/>
    </xf>
    <xf numFmtId="0" fontId="41" fillId="0" borderId="34" xfId="0" applyFont="1" applyBorder="1" applyAlignment="1" applyProtection="1">
      <alignment horizontal="center" vertical="center" shrinkToFit="1"/>
    </xf>
    <xf numFmtId="0" fontId="43" fillId="0" borderId="0" xfId="0" applyFont="1" applyBorder="1" applyAlignment="1" applyProtection="1">
      <alignment vertical="center"/>
    </xf>
    <xf numFmtId="0" fontId="43" fillId="0" borderId="28" xfId="0" applyFont="1" applyBorder="1" applyAlignment="1" applyProtection="1">
      <alignment vertical="center"/>
    </xf>
    <xf numFmtId="0" fontId="38" fillId="0" borderId="34" xfId="0" applyFont="1" applyBorder="1" applyAlignment="1" applyProtection="1">
      <alignment vertical="top" wrapText="1"/>
    </xf>
    <xf numFmtId="0" fontId="41" fillId="0" borderId="0" xfId="0" applyFont="1" applyBorder="1" applyAlignment="1" applyProtection="1">
      <alignment horizontal="left" vertical="center"/>
    </xf>
    <xf numFmtId="0" fontId="38" fillId="0" borderId="0" xfId="0" applyFont="1" applyBorder="1" applyAlignment="1" applyProtection="1">
      <alignment vertical="top"/>
    </xf>
    <xf numFmtId="0" fontId="38" fillId="0" borderId="28" xfId="0" applyFont="1" applyBorder="1" applyAlignment="1" applyProtection="1">
      <alignment vertical="top"/>
    </xf>
    <xf numFmtId="0" fontId="38" fillId="0" borderId="34" xfId="0" applyFont="1" applyBorder="1" applyAlignment="1" applyProtection="1">
      <alignment vertical="top"/>
    </xf>
    <xf numFmtId="0" fontId="41" fillId="0" borderId="0" xfId="0" applyFont="1" applyBorder="1" applyAlignment="1" applyProtection="1">
      <alignment vertical="top"/>
    </xf>
    <xf numFmtId="176" fontId="41" fillId="0" borderId="0" xfId="0" applyNumberFormat="1" applyFont="1" applyBorder="1" applyAlignment="1" applyProtection="1">
      <alignment vertical="center" shrinkToFit="1"/>
    </xf>
    <xf numFmtId="0" fontId="41" fillId="0" borderId="0" xfId="0" applyFont="1" applyBorder="1" applyAlignment="1" applyProtection="1">
      <alignment vertical="center" shrinkToFit="1"/>
    </xf>
    <xf numFmtId="0" fontId="38" fillId="0" borderId="35" xfId="0" applyFont="1" applyBorder="1" applyAlignment="1" applyProtection="1">
      <alignment vertical="top"/>
    </xf>
    <xf numFmtId="0" fontId="38" fillId="0" borderId="36" xfId="0" applyFont="1" applyBorder="1" applyAlignment="1" applyProtection="1">
      <alignment vertical="top"/>
    </xf>
    <xf numFmtId="0" fontId="38" fillId="0" borderId="37" xfId="0" applyFont="1" applyBorder="1" applyAlignment="1" applyProtection="1">
      <alignment vertical="top"/>
    </xf>
    <xf numFmtId="0" fontId="42" fillId="0" borderId="22" xfId="0" applyFont="1" applyBorder="1" applyAlignment="1" applyProtection="1">
      <alignment vertical="top" wrapText="1"/>
    </xf>
    <xf numFmtId="0" fontId="42" fillId="0" borderId="34" xfId="0" applyFont="1" applyBorder="1" applyAlignment="1" applyProtection="1">
      <alignment vertical="top" wrapText="1"/>
    </xf>
    <xf numFmtId="0" fontId="54" fillId="0" borderId="0" xfId="0" applyFont="1" applyBorder="1" applyAlignment="1" applyProtection="1">
      <alignment horizontal="center" vertical="top" wrapText="1"/>
    </xf>
    <xf numFmtId="38" fontId="54" fillId="0" borderId="8" xfId="1" applyFont="1" applyBorder="1" applyAlignment="1" applyProtection="1">
      <alignment vertical="center" wrapText="1"/>
    </xf>
    <xf numFmtId="38" fontId="54" fillId="0" borderId="9" xfId="1" applyFont="1" applyBorder="1" applyAlignment="1" applyProtection="1">
      <alignment vertical="center" wrapText="1"/>
    </xf>
    <xf numFmtId="0" fontId="42" fillId="0" borderId="0" xfId="0" applyFont="1" applyBorder="1" applyAlignment="1" applyProtection="1">
      <alignment horizontal="center" vertical="center" wrapText="1"/>
    </xf>
    <xf numFmtId="0" fontId="42" fillId="0" borderId="0" xfId="0" applyFont="1" applyBorder="1" applyAlignment="1" applyProtection="1">
      <alignment horizontal="left" vertical="top"/>
    </xf>
    <xf numFmtId="0" fontId="42" fillId="0" borderId="0" xfId="0" applyFont="1" applyBorder="1" applyAlignment="1" applyProtection="1">
      <alignment horizontal="right"/>
    </xf>
    <xf numFmtId="0" fontId="47" fillId="0" borderId="34" xfId="0" applyFont="1" applyBorder="1" applyAlignment="1" applyProtection="1">
      <alignment vertical="top" wrapText="1"/>
    </xf>
    <xf numFmtId="0" fontId="47" fillId="0" borderId="0" xfId="0" applyFont="1" applyBorder="1" applyAlignment="1" applyProtection="1">
      <alignment horizontal="left" vertical="top" wrapText="1"/>
    </xf>
    <xf numFmtId="0" fontId="47" fillId="0" borderId="28" xfId="0" applyFont="1" applyBorder="1" applyAlignment="1" applyProtection="1">
      <alignment vertical="top" wrapText="1"/>
    </xf>
    <xf numFmtId="0" fontId="47" fillId="0" borderId="0" xfId="0" applyFont="1" applyBorder="1" applyAlignment="1" applyProtection="1">
      <alignment vertical="top" wrapText="1"/>
    </xf>
    <xf numFmtId="0" fontId="53" fillId="0" borderId="0" xfId="0" applyFont="1" applyBorder="1" applyAlignment="1" applyProtection="1">
      <alignment vertical="center"/>
    </xf>
    <xf numFmtId="0" fontId="38" fillId="0" borderId="22" xfId="0" applyFont="1" applyBorder="1" applyAlignment="1" applyProtection="1">
      <alignment vertical="center"/>
    </xf>
    <xf numFmtId="0" fontId="41" fillId="2" borderId="38" xfId="0" applyFont="1" applyFill="1" applyBorder="1" applyAlignment="1" applyProtection="1">
      <alignment vertical="top"/>
    </xf>
    <xf numFmtId="0" fontId="41" fillId="2" borderId="22" xfId="0" applyFont="1" applyFill="1" applyBorder="1" applyAlignment="1" applyProtection="1">
      <alignment vertical="top"/>
    </xf>
    <xf numFmtId="0" fontId="44" fillId="2" borderId="22" xfId="0" applyFont="1" applyFill="1" applyBorder="1" applyAlignment="1" applyProtection="1">
      <alignment vertical="center"/>
    </xf>
    <xf numFmtId="38" fontId="44" fillId="2" borderId="22" xfId="1" applyFont="1" applyFill="1" applyBorder="1" applyProtection="1">
      <alignment vertical="center"/>
    </xf>
    <xf numFmtId="0" fontId="41" fillId="2" borderId="22" xfId="0" applyFont="1" applyFill="1" applyBorder="1" applyAlignment="1" applyProtection="1"/>
    <xf numFmtId="0" fontId="38" fillId="2" borderId="22" xfId="0" applyFont="1" applyFill="1" applyBorder="1" applyAlignment="1" applyProtection="1"/>
    <xf numFmtId="0" fontId="38" fillId="2" borderId="22" xfId="0" applyFont="1" applyFill="1" applyBorder="1" applyAlignment="1" applyProtection="1">
      <alignment vertical="top"/>
    </xf>
    <xf numFmtId="0" fontId="38" fillId="2" borderId="22" xfId="0" applyFont="1" applyFill="1" applyBorder="1" applyAlignment="1" applyProtection="1">
      <alignment horizontal="right"/>
    </xf>
    <xf numFmtId="0" fontId="41" fillId="2" borderId="33" xfId="0" applyFont="1" applyFill="1" applyBorder="1" applyAlignment="1" applyProtection="1">
      <alignment vertical="top"/>
    </xf>
    <xf numFmtId="0" fontId="41" fillId="2" borderId="34" xfId="0" applyFont="1" applyFill="1" applyBorder="1" applyAlignment="1" applyProtection="1">
      <alignment vertical="top"/>
    </xf>
    <xf numFmtId="0" fontId="41" fillId="2" borderId="0" xfId="0" applyFont="1" applyFill="1" applyBorder="1" applyAlignment="1" applyProtection="1">
      <alignment vertical="top"/>
    </xf>
    <xf numFmtId="0" fontId="44" fillId="2" borderId="0" xfId="0" applyFont="1" applyFill="1" applyBorder="1" applyAlignment="1" applyProtection="1">
      <alignment vertical="center"/>
    </xf>
    <xf numFmtId="0" fontId="43" fillId="2" borderId="0" xfId="0" applyFont="1" applyFill="1" applyBorder="1" applyAlignment="1" applyProtection="1">
      <alignment vertical="top"/>
    </xf>
    <xf numFmtId="0" fontId="41" fillId="2" borderId="28" xfId="0" applyFont="1" applyFill="1" applyBorder="1" applyAlignment="1" applyProtection="1">
      <alignment vertical="top"/>
    </xf>
    <xf numFmtId="0" fontId="38" fillId="2" borderId="0" xfId="0" applyFont="1" applyFill="1" applyBorder="1" applyAlignment="1" applyProtection="1">
      <alignment vertical="top"/>
    </xf>
    <xf numFmtId="0" fontId="41" fillId="2" borderId="35" xfId="0" applyFont="1" applyFill="1" applyBorder="1" applyAlignment="1" applyProtection="1">
      <alignment vertical="top"/>
    </xf>
    <xf numFmtId="0" fontId="41" fillId="2" borderId="36" xfId="0" applyFont="1" applyFill="1" applyBorder="1" applyAlignment="1" applyProtection="1">
      <alignment vertical="top"/>
    </xf>
    <xf numFmtId="0" fontId="44" fillId="2" borderId="36" xfId="0" applyFont="1" applyFill="1" applyBorder="1" applyAlignment="1" applyProtection="1">
      <alignment vertical="center"/>
    </xf>
    <xf numFmtId="0" fontId="41" fillId="2" borderId="37" xfId="0" applyFont="1" applyFill="1" applyBorder="1" applyAlignment="1" applyProtection="1">
      <alignment vertical="top"/>
    </xf>
    <xf numFmtId="0" fontId="42" fillId="0" borderId="35" xfId="0" applyFont="1" applyBorder="1" applyAlignment="1" applyProtection="1">
      <alignment vertical="top" wrapText="1"/>
    </xf>
    <xf numFmtId="0" fontId="42" fillId="0" borderId="36" xfId="0" applyFont="1" applyBorder="1" applyAlignment="1" applyProtection="1">
      <alignment vertical="top" wrapText="1"/>
    </xf>
    <xf numFmtId="0" fontId="44" fillId="0" borderId="36" xfId="0" applyFont="1" applyBorder="1" applyAlignment="1" applyProtection="1">
      <alignment vertical="center"/>
    </xf>
    <xf numFmtId="0" fontId="42" fillId="0" borderId="37" xfId="0" applyFont="1" applyBorder="1" applyAlignment="1" applyProtection="1">
      <alignment vertical="top" wrapText="1"/>
    </xf>
    <xf numFmtId="0" fontId="41" fillId="0" borderId="22" xfId="0" applyFont="1" applyBorder="1" applyAlignment="1">
      <alignment horizontal="center" vertical="center"/>
    </xf>
    <xf numFmtId="0" fontId="41" fillId="0" borderId="13" xfId="0" applyFont="1" applyBorder="1" applyAlignment="1" applyProtection="1">
      <alignment vertical="top"/>
    </xf>
    <xf numFmtId="0" fontId="41" fillId="0" borderId="22" xfId="0" applyFont="1" applyBorder="1" applyAlignment="1" applyProtection="1">
      <alignment horizontal="right"/>
    </xf>
    <xf numFmtId="0" fontId="44" fillId="0" borderId="34" xfId="0" applyFont="1" applyFill="1" applyBorder="1" applyAlignment="1" applyProtection="1">
      <alignment horizontal="left" vertical="top"/>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top"/>
    </xf>
    <xf numFmtId="0" fontId="44" fillId="5" borderId="28" xfId="0" applyFont="1" applyFill="1" applyBorder="1" applyAlignment="1" applyProtection="1">
      <alignment horizontal="left" vertical="top"/>
    </xf>
    <xf numFmtId="0" fontId="58" fillId="0" borderId="0" xfId="0" applyFont="1" applyAlignment="1" applyProtection="1">
      <alignment vertical="center"/>
    </xf>
    <xf numFmtId="0" fontId="41" fillId="0" borderId="34" xfId="0" applyFont="1" applyFill="1" applyBorder="1" applyAlignment="1" applyProtection="1">
      <alignment horizontal="left" vertical="top"/>
    </xf>
    <xf numFmtId="0" fontId="41" fillId="0" borderId="0" xfId="0" applyFont="1" applyFill="1" applyBorder="1" applyAlignment="1" applyProtection="1">
      <alignment horizontal="left" vertical="top"/>
    </xf>
    <xf numFmtId="0" fontId="41" fillId="5" borderId="28" xfId="0" applyFont="1" applyFill="1" applyBorder="1" applyAlignment="1" applyProtection="1">
      <alignment horizontal="left" vertical="top"/>
    </xf>
    <xf numFmtId="0" fontId="10" fillId="0" borderId="0" xfId="0" applyFont="1" applyAlignment="1" applyProtection="1">
      <alignment vertical="center"/>
    </xf>
    <xf numFmtId="0" fontId="59" fillId="0" borderId="0" xfId="0" applyFont="1" applyBorder="1" applyAlignment="1" applyProtection="1">
      <alignment vertical="center" wrapText="1"/>
    </xf>
    <xf numFmtId="0" fontId="58" fillId="0" borderId="0" xfId="0" applyFont="1" applyAlignment="1">
      <alignment vertical="center"/>
    </xf>
    <xf numFmtId="0" fontId="10" fillId="0" borderId="34" xfId="0" applyFont="1" applyBorder="1" applyAlignment="1">
      <alignment vertical="center"/>
    </xf>
    <xf numFmtId="0" fontId="59" fillId="0" borderId="0" xfId="0" applyFont="1" applyAlignment="1">
      <alignment vertical="center" wrapText="1"/>
    </xf>
    <xf numFmtId="0" fontId="44" fillId="0" borderId="13" xfId="0" applyFont="1" applyBorder="1" applyAlignment="1" applyProtection="1">
      <alignment vertical="top"/>
    </xf>
    <xf numFmtId="0" fontId="44" fillId="0" borderId="0" xfId="0" applyFont="1" applyBorder="1" applyAlignment="1" applyProtection="1">
      <alignment vertical="top"/>
    </xf>
    <xf numFmtId="0" fontId="42" fillId="0" borderId="9" xfId="0" applyFont="1" applyBorder="1" applyAlignment="1" applyProtection="1">
      <alignment vertical="top" wrapText="1"/>
    </xf>
    <xf numFmtId="0" fontId="13" fillId="0" borderId="0" xfId="2" applyFont="1" applyAlignment="1">
      <alignment horizontal="left" vertical="center"/>
    </xf>
    <xf numFmtId="0" fontId="15" fillId="0" borderId="0" xfId="2" applyFont="1" applyAlignment="1">
      <alignment horizontal="left" vertical="top" wrapText="1"/>
    </xf>
    <xf numFmtId="0" fontId="16" fillId="0" borderId="0" xfId="2" applyFont="1" applyAlignment="1">
      <alignment horizontal="center" vertical="center" wrapText="1"/>
    </xf>
    <xf numFmtId="0" fontId="16" fillId="0" borderId="0" xfId="2" applyFont="1" applyAlignment="1" applyProtection="1">
      <alignment vertical="center" wrapText="1"/>
      <protection locked="0"/>
    </xf>
    <xf numFmtId="0" fontId="8" fillId="0" borderId="0" xfId="2" applyFont="1" applyAlignment="1" applyProtection="1">
      <alignment vertical="top" wrapText="1"/>
      <protection locked="0"/>
    </xf>
    <xf numFmtId="3" fontId="19" fillId="0" borderId="46" xfId="2" applyNumberFormat="1" applyFont="1" applyBorder="1" applyAlignment="1" applyProtection="1">
      <alignment horizontal="right" vertical="center" wrapText="1"/>
      <protection locked="0"/>
    </xf>
    <xf numFmtId="3" fontId="19" fillId="0" borderId="47" xfId="2" applyNumberFormat="1" applyFont="1" applyBorder="1" applyAlignment="1">
      <alignment horizontal="right" vertical="center" wrapText="1"/>
    </xf>
    <xf numFmtId="0" fontId="19" fillId="0" borderId="46" xfId="2" applyFont="1" applyBorder="1" applyAlignment="1" applyProtection="1">
      <alignment horizontal="right" vertical="center" wrapText="1"/>
      <protection locked="0"/>
    </xf>
    <xf numFmtId="3" fontId="19" fillId="0" borderId="46" xfId="2" applyNumberFormat="1" applyFont="1" applyBorder="1" applyAlignment="1">
      <alignment horizontal="right" vertical="center" wrapText="1"/>
    </xf>
    <xf numFmtId="3" fontId="19" fillId="0" borderId="0" xfId="2" applyNumberFormat="1" applyFont="1" applyAlignment="1">
      <alignment horizontal="right" vertical="center" wrapText="1"/>
    </xf>
    <xf numFmtId="3" fontId="19" fillId="0" borderId="58" xfId="2" applyNumberFormat="1" applyFont="1" applyBorder="1" applyAlignment="1">
      <alignment horizontal="right" vertical="center" wrapText="1"/>
    </xf>
    <xf numFmtId="0" fontId="18" fillId="0" borderId="0" xfId="2" applyFont="1" applyAlignment="1">
      <alignment horizontal="left" vertical="center" wrapText="1"/>
    </xf>
    <xf numFmtId="0" fontId="15" fillId="0" borderId="0" xfId="2" applyFont="1" applyAlignment="1">
      <alignment horizontal="center" vertical="center"/>
    </xf>
    <xf numFmtId="0" fontId="7" fillId="0" borderId="69" xfId="2" applyFont="1" applyBorder="1" applyAlignment="1">
      <alignment horizontal="center" vertical="center" shrinkToFit="1"/>
    </xf>
    <xf numFmtId="0" fontId="7" fillId="0" borderId="71" xfId="2" applyFont="1" applyBorder="1" applyAlignment="1">
      <alignment horizontal="center" vertical="center" shrinkToFit="1"/>
    </xf>
    <xf numFmtId="0" fontId="7" fillId="0" borderId="77" xfId="2" applyFont="1" applyBorder="1" applyAlignment="1">
      <alignment horizontal="center" vertical="center" shrinkToFit="1"/>
    </xf>
    <xf numFmtId="0" fontId="15" fillId="0" borderId="71" xfId="2" applyFont="1" applyBorder="1" applyAlignment="1">
      <alignment horizontal="center" vertical="center" shrinkToFit="1"/>
    </xf>
    <xf numFmtId="0" fontId="15" fillId="0" borderId="0" xfId="2" applyFont="1" applyAlignment="1">
      <alignment horizontal="center" vertical="top" wrapText="1"/>
    </xf>
    <xf numFmtId="0" fontId="1" fillId="0" borderId="0" xfId="13">
      <alignment vertical="center"/>
    </xf>
    <xf numFmtId="0" fontId="1" fillId="0" borderId="0" xfId="13" applyAlignment="1">
      <alignment horizontal="center" vertical="center"/>
    </xf>
    <xf numFmtId="38" fontId="0" fillId="0" borderId="0" xfId="14" applyFont="1" applyAlignment="1">
      <alignment horizontal="center" vertical="center"/>
    </xf>
    <xf numFmtId="38" fontId="0" fillId="0" borderId="0" xfId="14" applyFont="1" applyAlignment="1">
      <alignment horizontal="center" vertical="center" shrinkToFit="1"/>
    </xf>
    <xf numFmtId="0" fontId="23" fillId="0" borderId="0" xfId="13" applyFont="1" applyAlignment="1">
      <alignment horizontal="center" vertical="center"/>
    </xf>
    <xf numFmtId="0" fontId="24" fillId="0" borderId="0" xfId="13" applyFont="1" applyAlignment="1">
      <alignment horizontal="left" vertical="center"/>
    </xf>
    <xf numFmtId="38" fontId="10" fillId="0" borderId="0" xfId="14" applyFont="1" applyBorder="1" applyAlignment="1">
      <alignment horizontal="center" vertical="center" shrinkToFit="1"/>
    </xf>
    <xf numFmtId="38" fontId="10" fillId="0" borderId="0" xfId="14" applyFont="1" applyBorder="1" applyAlignment="1">
      <alignment vertical="center" shrinkToFit="1"/>
    </xf>
    <xf numFmtId="38" fontId="0" fillId="0" borderId="1" xfId="14" applyFont="1" applyBorder="1" applyAlignment="1">
      <alignment horizontal="center" vertical="center" shrinkToFit="1"/>
    </xf>
    <xf numFmtId="0" fontId="25" fillId="0" borderId="0" xfId="13" applyFont="1" applyAlignment="1">
      <alignment horizontal="left" vertical="center"/>
    </xf>
    <xf numFmtId="38" fontId="0" fillId="0" borderId="3" xfId="14" applyFont="1" applyBorder="1" applyAlignment="1">
      <alignment horizontal="center" vertical="center" shrinkToFit="1"/>
    </xf>
    <xf numFmtId="0" fontId="26" fillId="0" borderId="0" xfId="13" applyFont="1" applyAlignment="1">
      <alignment horizontal="center" vertical="center"/>
    </xf>
    <xf numFmtId="0" fontId="12" fillId="4" borderId="1" xfId="14" applyNumberFormat="1" applyFont="1" applyFill="1" applyBorder="1" applyAlignment="1">
      <alignment horizontal="center" vertical="center" shrinkToFit="1"/>
    </xf>
    <xf numFmtId="0" fontId="12" fillId="0" borderId="0" xfId="13" applyFont="1" applyAlignment="1">
      <alignment horizontal="center" vertical="center"/>
    </xf>
    <xf numFmtId="0" fontId="12" fillId="4" borderId="1" xfId="14" applyNumberFormat="1" applyFont="1" applyFill="1" applyBorder="1" applyAlignment="1">
      <alignment horizontal="center" vertical="center" wrapText="1" shrinkToFit="1"/>
    </xf>
    <xf numFmtId="0" fontId="29" fillId="0" borderId="12" xfId="13" applyFont="1" applyBorder="1" applyAlignment="1">
      <alignment horizontal="left" vertical="center"/>
    </xf>
    <xf numFmtId="38" fontId="30" fillId="0" borderId="12" xfId="14" applyFont="1" applyBorder="1" applyAlignment="1">
      <alignment horizontal="center" vertical="center"/>
    </xf>
    <xf numFmtId="38" fontId="30" fillId="0" borderId="1" xfId="14" applyFont="1" applyBorder="1">
      <alignment vertical="center"/>
    </xf>
    <xf numFmtId="0" fontId="30" fillId="0" borderId="7" xfId="13" applyFont="1" applyBorder="1" applyAlignment="1">
      <alignment horizontal="center" vertical="center"/>
    </xf>
    <xf numFmtId="38" fontId="30" fillId="0" borderId="1" xfId="14" applyFont="1" applyBorder="1" applyAlignment="1">
      <alignment horizontal="right" vertical="center" shrinkToFit="1"/>
    </xf>
    <xf numFmtId="38" fontId="30" fillId="0" borderId="90" xfId="14" applyFont="1" applyBorder="1" applyAlignment="1">
      <alignment horizontal="right" vertical="center" shrinkToFit="1"/>
    </xf>
    <xf numFmtId="38" fontId="30" fillId="0" borderId="1" xfId="14" applyFont="1" applyBorder="1" applyAlignment="1">
      <alignment horizontal="right" vertical="center"/>
    </xf>
    <xf numFmtId="0" fontId="31" fillId="0" borderId="1" xfId="13" applyFont="1" applyBorder="1" applyAlignment="1">
      <alignment horizontal="center" vertical="center"/>
    </xf>
    <xf numFmtId="0" fontId="29" fillId="0" borderId="1" xfId="13" applyFont="1" applyBorder="1" applyAlignment="1">
      <alignment horizontal="center" vertical="center"/>
    </xf>
    <xf numFmtId="0" fontId="29" fillId="0" borderId="1" xfId="13" applyFont="1" applyBorder="1" applyAlignment="1">
      <alignment vertical="center" shrinkToFit="1"/>
    </xf>
    <xf numFmtId="0" fontId="29" fillId="0" borderId="1" xfId="13" applyFont="1" applyBorder="1" applyAlignment="1">
      <alignment horizontal="left" vertical="center"/>
    </xf>
    <xf numFmtId="38" fontId="30" fillId="0" borderId="1" xfId="14" applyFont="1" applyBorder="1" applyAlignment="1">
      <alignment horizontal="center" vertical="center"/>
    </xf>
    <xf numFmtId="0" fontId="23" fillId="0" borderId="7" xfId="13" applyFont="1" applyBorder="1" applyAlignment="1">
      <alignment horizontal="center" vertical="center"/>
    </xf>
    <xf numFmtId="0" fontId="23" fillId="0" borderId="1" xfId="13" applyFont="1" applyBorder="1" applyAlignment="1">
      <alignment horizontal="center" vertical="center"/>
    </xf>
    <xf numFmtId="0" fontId="29" fillId="0" borderId="1" xfId="13" applyFont="1" applyBorder="1">
      <alignment vertical="center"/>
    </xf>
    <xf numFmtId="49" fontId="29" fillId="0" borderId="1" xfId="13" applyNumberFormat="1" applyFont="1" applyBorder="1">
      <alignment vertical="center"/>
    </xf>
    <xf numFmtId="0" fontId="30" fillId="0" borderId="1" xfId="13" applyFont="1" applyBorder="1" applyAlignment="1">
      <alignment horizontal="center" vertical="center"/>
    </xf>
    <xf numFmtId="0" fontId="29" fillId="0" borderId="11" xfId="13" applyFont="1" applyBorder="1" applyAlignment="1">
      <alignment horizontal="center" vertical="center"/>
    </xf>
    <xf numFmtId="0" fontId="29" fillId="0" borderId="11" xfId="13" applyFont="1" applyBorder="1">
      <alignment vertical="center"/>
    </xf>
    <xf numFmtId="49" fontId="29" fillId="0" borderId="11" xfId="13" applyNumberFormat="1" applyFont="1" applyBorder="1">
      <alignment vertical="center"/>
    </xf>
    <xf numFmtId="0" fontId="30" fillId="0" borderId="11" xfId="13" applyFont="1" applyBorder="1" applyAlignment="1">
      <alignment horizontal="center" vertical="center"/>
    </xf>
    <xf numFmtId="0" fontId="30" fillId="0" borderId="10" xfId="13" applyFont="1" applyBorder="1">
      <alignment vertical="center"/>
    </xf>
    <xf numFmtId="38" fontId="30" fillId="0" borderId="11" xfId="14" applyFont="1" applyBorder="1" applyAlignment="1">
      <alignment horizontal="right" vertical="center" shrinkToFit="1"/>
    </xf>
    <xf numFmtId="38" fontId="30" fillId="0" borderId="91" xfId="14" applyFont="1" applyBorder="1" applyAlignment="1">
      <alignment horizontal="right" vertical="center" shrinkToFit="1"/>
    </xf>
    <xf numFmtId="0" fontId="29" fillId="0" borderId="18" xfId="13" applyFont="1" applyBorder="1" applyAlignment="1">
      <alignment horizontal="center" vertical="center"/>
    </xf>
    <xf numFmtId="0" fontId="29" fillId="0" borderId="103" xfId="13" applyFont="1" applyBorder="1">
      <alignment vertical="center"/>
    </xf>
    <xf numFmtId="0" fontId="30" fillId="0" borderId="103" xfId="13" applyFont="1" applyBorder="1">
      <alignment vertical="center"/>
    </xf>
    <xf numFmtId="0" fontId="30" fillId="0" borderId="104" xfId="13" applyFont="1" applyBorder="1">
      <alignment vertical="center"/>
    </xf>
    <xf numFmtId="38" fontId="30" fillId="0" borderId="18" xfId="14" applyFont="1" applyBorder="1">
      <alignment vertical="center"/>
    </xf>
    <xf numFmtId="0" fontId="30" fillId="0" borderId="105" xfId="13" applyFont="1" applyBorder="1">
      <alignment vertical="center"/>
    </xf>
    <xf numFmtId="38" fontId="30" fillId="0" borderId="18" xfId="14" applyFont="1" applyBorder="1" applyAlignment="1">
      <alignment horizontal="right" vertical="center" shrinkToFit="1"/>
    </xf>
    <xf numFmtId="38" fontId="30" fillId="0" borderId="103" xfId="14" applyFont="1" applyBorder="1" applyAlignment="1">
      <alignment horizontal="right" vertical="center" shrinkToFit="1"/>
    </xf>
    <xf numFmtId="38" fontId="30" fillId="0" borderId="18" xfId="14" applyFont="1" applyBorder="1" applyAlignment="1">
      <alignment horizontal="right" vertical="center"/>
    </xf>
    <xf numFmtId="0" fontId="10" fillId="0" borderId="15" xfId="13" applyFont="1" applyBorder="1">
      <alignment vertical="center"/>
    </xf>
    <xf numFmtId="49" fontId="10" fillId="0" borderId="107" xfId="13" applyNumberFormat="1" applyFont="1" applyBorder="1">
      <alignment vertical="center"/>
    </xf>
    <xf numFmtId="0" fontId="30" fillId="0" borderId="107" xfId="13" applyFont="1" applyBorder="1" applyAlignment="1">
      <alignment horizontal="center" vertical="center"/>
    </xf>
    <xf numFmtId="0" fontId="30" fillId="0" borderId="108" xfId="13" applyFont="1" applyBorder="1">
      <alignment vertical="center"/>
    </xf>
    <xf numFmtId="38" fontId="30" fillId="0" borderId="15" xfId="14" applyFont="1" applyBorder="1">
      <alignment vertical="center"/>
    </xf>
    <xf numFmtId="0" fontId="30" fillId="0" borderId="68" xfId="13" applyFont="1" applyBorder="1">
      <alignment vertical="center"/>
    </xf>
    <xf numFmtId="38" fontId="30" fillId="0" borderId="107" xfId="14" applyFont="1" applyBorder="1" applyAlignment="1">
      <alignment horizontal="right" vertical="center" shrinkToFit="1"/>
    </xf>
    <xf numFmtId="38" fontId="30" fillId="0" borderId="15" xfId="14" applyFont="1" applyBorder="1" applyAlignment="1">
      <alignment horizontal="right" vertical="center" shrinkToFit="1"/>
    </xf>
    <xf numFmtId="38" fontId="30" fillId="0" borderId="15" xfId="14" applyFont="1" applyBorder="1" applyAlignment="1">
      <alignment horizontal="right" vertical="center"/>
    </xf>
    <xf numFmtId="0" fontId="10" fillId="0" borderId="1" xfId="13" applyFont="1" applyBorder="1">
      <alignment vertical="center"/>
    </xf>
    <xf numFmtId="49" fontId="10" fillId="0" borderId="90" xfId="13" applyNumberFormat="1" applyFont="1" applyBorder="1">
      <alignment vertical="center"/>
    </xf>
    <xf numFmtId="0" fontId="30" fillId="0" borderId="90" xfId="13" applyFont="1" applyBorder="1" applyAlignment="1">
      <alignment horizontal="center" vertical="center"/>
    </xf>
    <xf numFmtId="0" fontId="30" fillId="0" borderId="109" xfId="13" applyFont="1" applyBorder="1">
      <alignment vertical="center"/>
    </xf>
    <xf numFmtId="0" fontId="30" fillId="0" borderId="7" xfId="13" applyFont="1" applyBorder="1">
      <alignment vertical="center"/>
    </xf>
    <xf numFmtId="0" fontId="10" fillId="0" borderId="18" xfId="13" applyFont="1" applyBorder="1">
      <alignment vertical="center"/>
    </xf>
    <xf numFmtId="49" fontId="10" fillId="0" borderId="103" xfId="13" applyNumberFormat="1" applyFont="1" applyBorder="1">
      <alignment vertical="center"/>
    </xf>
    <xf numFmtId="0" fontId="30" fillId="0" borderId="103" xfId="13" applyFont="1" applyBorder="1" applyAlignment="1">
      <alignment horizontal="center" vertical="center"/>
    </xf>
    <xf numFmtId="0" fontId="30" fillId="0" borderId="111" xfId="13" applyFont="1" applyBorder="1">
      <alignment vertical="center"/>
    </xf>
    <xf numFmtId="0" fontId="29" fillId="0" borderId="112" xfId="13" applyFont="1" applyBorder="1" applyAlignment="1">
      <alignment horizontal="center" vertical="center"/>
    </xf>
    <xf numFmtId="0" fontId="0" fillId="0" borderId="12" xfId="13" applyFont="1" applyBorder="1">
      <alignment vertical="center"/>
    </xf>
    <xf numFmtId="49" fontId="10" fillId="0" borderId="112" xfId="13" applyNumberFormat="1" applyFont="1" applyBorder="1">
      <alignment vertical="center"/>
    </xf>
    <xf numFmtId="0" fontId="30" fillId="0" borderId="112" xfId="13" applyFont="1" applyBorder="1" applyAlignment="1">
      <alignment horizontal="center" vertical="center"/>
    </xf>
    <xf numFmtId="0" fontId="30" fillId="0" borderId="113" xfId="13" applyFont="1" applyBorder="1">
      <alignment vertical="center"/>
    </xf>
    <xf numFmtId="38" fontId="30" fillId="0" borderId="12" xfId="14" applyFont="1" applyBorder="1">
      <alignment vertical="center"/>
    </xf>
    <xf numFmtId="0" fontId="30" fillId="0" borderId="4" xfId="13" applyFont="1" applyBorder="1">
      <alignment vertical="center"/>
    </xf>
    <xf numFmtId="38" fontId="30" fillId="0" borderId="112" xfId="14" applyFont="1" applyBorder="1" applyAlignment="1">
      <alignment horizontal="right" vertical="center" shrinkToFit="1"/>
    </xf>
    <xf numFmtId="38" fontId="30" fillId="0" borderId="12" xfId="14" applyFont="1" applyBorder="1" applyAlignment="1">
      <alignment horizontal="right" vertical="center" shrinkToFit="1"/>
    </xf>
    <xf numFmtId="38" fontId="30" fillId="0" borderId="12" xfId="14" applyFont="1" applyBorder="1" applyAlignment="1">
      <alignment horizontal="right" vertical="center"/>
    </xf>
    <xf numFmtId="0" fontId="29" fillId="0" borderId="90" xfId="13" applyFont="1" applyBorder="1" applyAlignment="1">
      <alignment horizontal="center" vertical="center"/>
    </xf>
    <xf numFmtId="0" fontId="0" fillId="0" borderId="1" xfId="13" applyFont="1" applyBorder="1">
      <alignment vertical="center"/>
    </xf>
    <xf numFmtId="0" fontId="29" fillId="0" borderId="18" xfId="13" applyFont="1" applyBorder="1">
      <alignment vertical="center"/>
    </xf>
    <xf numFmtId="0" fontId="30" fillId="0" borderId="18" xfId="13" applyFont="1" applyBorder="1">
      <alignment vertical="center"/>
    </xf>
    <xf numFmtId="0" fontId="29" fillId="6" borderId="18" xfId="13" applyFont="1" applyFill="1" applyBorder="1" applyAlignment="1">
      <alignment horizontal="center" vertical="center"/>
    </xf>
    <xf numFmtId="0" fontId="29" fillId="6" borderId="18" xfId="13" applyFont="1" applyFill="1" applyBorder="1">
      <alignment vertical="center"/>
    </xf>
    <xf numFmtId="0" fontId="30" fillId="6" borderId="18" xfId="13" applyFont="1" applyFill="1" applyBorder="1">
      <alignment vertical="center"/>
    </xf>
    <xf numFmtId="38" fontId="30" fillId="6" borderId="18" xfId="14" applyFont="1" applyFill="1" applyBorder="1">
      <alignment vertical="center"/>
    </xf>
    <xf numFmtId="38" fontId="30" fillId="6" borderId="18" xfId="14" applyFont="1" applyFill="1" applyBorder="1" applyAlignment="1">
      <alignment horizontal="right" vertical="center" shrinkToFit="1"/>
    </xf>
    <xf numFmtId="0" fontId="29" fillId="0" borderId="12" xfId="13" applyFont="1" applyBorder="1" applyAlignment="1">
      <alignment horizontal="centerContinuous" vertical="center" shrinkToFit="1"/>
    </xf>
    <xf numFmtId="0" fontId="0" fillId="0" borderId="2" xfId="13" applyFont="1" applyBorder="1" applyAlignment="1">
      <alignment horizontal="centerContinuous" vertical="center"/>
    </xf>
    <xf numFmtId="0" fontId="10" fillId="0" borderId="3" xfId="13" applyFont="1" applyBorder="1" applyAlignment="1">
      <alignment horizontal="centerContinuous" vertical="center"/>
    </xf>
    <xf numFmtId="0" fontId="30" fillId="0" borderId="4" xfId="13" applyFont="1" applyBorder="1" applyAlignment="1">
      <alignment horizontal="centerContinuous" vertical="center"/>
    </xf>
    <xf numFmtId="0" fontId="30" fillId="0" borderId="3" xfId="13" applyFont="1" applyBorder="1">
      <alignment vertical="center"/>
    </xf>
    <xf numFmtId="38" fontId="30" fillId="0" borderId="12" xfId="13" applyNumberFormat="1" applyFont="1" applyBorder="1">
      <alignment vertical="center"/>
    </xf>
    <xf numFmtId="0" fontId="30" fillId="0" borderId="12" xfId="13" applyFont="1" applyBorder="1">
      <alignment vertical="center"/>
    </xf>
    <xf numFmtId="38" fontId="30" fillId="3" borderId="12" xfId="14" applyFont="1" applyFill="1" applyBorder="1" applyAlignment="1">
      <alignment horizontal="right" vertical="center" shrinkToFit="1"/>
    </xf>
    <xf numFmtId="0" fontId="10" fillId="0" borderId="0" xfId="13" applyFont="1" applyAlignment="1">
      <alignment horizontal="center" vertical="center"/>
    </xf>
    <xf numFmtId="0" fontId="10" fillId="0" borderId="0" xfId="13" applyFont="1">
      <alignment vertical="center"/>
    </xf>
    <xf numFmtId="0" fontId="30" fillId="0" borderId="0" xfId="13" applyFont="1" applyAlignment="1">
      <alignment horizontal="center" vertical="center"/>
    </xf>
    <xf numFmtId="0" fontId="30" fillId="0" borderId="0" xfId="13" applyFont="1">
      <alignment vertical="center"/>
    </xf>
    <xf numFmtId="38" fontId="30" fillId="0" borderId="0" xfId="14" applyFont="1">
      <alignment vertical="center"/>
    </xf>
    <xf numFmtId="38" fontId="30" fillId="0" borderId="0" xfId="14" applyFont="1" applyAlignment="1">
      <alignment horizontal="right" vertical="center" shrinkToFit="1"/>
    </xf>
    <xf numFmtId="38" fontId="32" fillId="0" borderId="10" xfId="14" applyFont="1" applyBorder="1" applyAlignment="1">
      <alignment horizontal="right" vertical="center" shrinkToFit="1"/>
    </xf>
    <xf numFmtId="38" fontId="10" fillId="0" borderId="10" xfId="14" applyFont="1" applyBorder="1" applyAlignment="1">
      <alignment horizontal="right" vertical="center" shrinkToFit="1"/>
    </xf>
    <xf numFmtId="38" fontId="0" fillId="0" borderId="0" xfId="14" applyFont="1">
      <alignment vertical="center"/>
    </xf>
    <xf numFmtId="38" fontId="0" fillId="0" borderId="0" xfId="14" applyFont="1" applyAlignment="1">
      <alignment horizontal="right" vertical="center" shrinkToFit="1"/>
    </xf>
    <xf numFmtId="38" fontId="32" fillId="0" borderId="92" xfId="14" applyFont="1" applyBorder="1" applyAlignment="1">
      <alignment horizontal="right" vertical="center" shrinkToFit="1"/>
    </xf>
    <xf numFmtId="0" fontId="27" fillId="0" borderId="0" xfId="13" applyFont="1">
      <alignment vertical="center"/>
    </xf>
    <xf numFmtId="38" fontId="0" fillId="0" borderId="0" xfId="14" applyFont="1" applyAlignment="1">
      <alignment horizontal="right" vertical="center"/>
    </xf>
    <xf numFmtId="0" fontId="16" fillId="0" borderId="36" xfId="2" applyFont="1" applyBorder="1" applyAlignment="1">
      <alignment horizontal="center" vertical="center" wrapText="1"/>
    </xf>
    <xf numFmtId="0" fontId="16" fillId="0" borderId="0" xfId="2" applyFont="1" applyAlignment="1">
      <alignment vertical="center" wrapText="1"/>
    </xf>
    <xf numFmtId="0" fontId="16" fillId="0" borderId="0" xfId="2" applyFont="1" applyAlignment="1">
      <alignment horizontal="left" vertical="center" wrapText="1"/>
    </xf>
    <xf numFmtId="12" fontId="16" fillId="0" borderId="0" xfId="2" quotePrefix="1" applyNumberFormat="1" applyFont="1" applyAlignment="1">
      <alignment horizontal="left" vertical="center" wrapText="1"/>
    </xf>
    <xf numFmtId="0" fontId="8" fillId="0" borderId="0" xfId="2" applyFont="1" applyAlignment="1">
      <alignment vertical="top" wrapText="1"/>
    </xf>
    <xf numFmtId="0" fontId="19" fillId="0" borderId="46" xfId="2" applyFont="1" applyBorder="1" applyAlignment="1">
      <alignment horizontal="right" vertical="center" wrapText="1"/>
    </xf>
    <xf numFmtId="0" fontId="59" fillId="0" borderId="12" xfId="13" applyFont="1" applyBorder="1" applyAlignment="1">
      <alignment vertical="center" shrinkToFit="1"/>
    </xf>
    <xf numFmtId="0" fontId="59" fillId="0" borderId="12" xfId="13" applyFont="1" applyBorder="1" applyAlignment="1">
      <alignment horizontal="center" vertical="center" shrinkToFit="1"/>
    </xf>
    <xf numFmtId="38" fontId="62" fillId="0" borderId="12" xfId="14" applyFont="1" applyBorder="1" applyAlignment="1">
      <alignment horizontal="center" vertical="center"/>
    </xf>
    <xf numFmtId="38" fontId="62" fillId="0" borderId="2" xfId="14" applyFont="1" applyBorder="1">
      <alignment vertical="center"/>
    </xf>
    <xf numFmtId="38" fontId="62" fillId="0" borderId="1" xfId="14" applyFont="1" applyBorder="1">
      <alignment vertical="center"/>
    </xf>
    <xf numFmtId="0" fontId="62" fillId="0" borderId="7" xfId="13" applyFont="1" applyBorder="1">
      <alignment vertical="center"/>
    </xf>
    <xf numFmtId="38" fontId="62" fillId="0" borderId="1" xfId="14" applyFont="1" applyBorder="1" applyAlignment="1">
      <alignment horizontal="right" vertical="center" shrinkToFit="1"/>
    </xf>
    <xf numFmtId="38" fontId="62" fillId="0" borderId="90" xfId="14" applyFont="1" applyBorder="1" applyAlignment="1">
      <alignment horizontal="right" vertical="center" shrinkToFit="1"/>
    </xf>
    <xf numFmtId="38" fontId="62" fillId="0" borderId="1" xfId="14" applyFont="1" applyBorder="1" applyAlignment="1">
      <alignment horizontal="right" vertical="center"/>
    </xf>
    <xf numFmtId="0" fontId="59" fillId="0" borderId="1" xfId="13" applyFont="1" applyBorder="1" applyAlignment="1">
      <alignment vertical="center" shrinkToFit="1"/>
    </xf>
    <xf numFmtId="0" fontId="59" fillId="0" borderId="1" xfId="13" applyFont="1" applyBorder="1" applyAlignment="1">
      <alignment horizontal="center" vertical="center" shrinkToFit="1"/>
    </xf>
    <xf numFmtId="38" fontId="62" fillId="0" borderId="1" xfId="14" applyFont="1" applyBorder="1" applyAlignment="1">
      <alignment horizontal="center" vertical="center"/>
    </xf>
    <xf numFmtId="38" fontId="62" fillId="0" borderId="5" xfId="14" applyFont="1" applyBorder="1">
      <alignment vertical="center"/>
    </xf>
    <xf numFmtId="0" fontId="62" fillId="0" borderId="7" xfId="13" applyFont="1" applyBorder="1" applyAlignment="1">
      <alignment horizontal="right" vertical="center"/>
    </xf>
    <xf numFmtId="0" fontId="33" fillId="0" borderId="1" xfId="13" applyFont="1" applyBorder="1" applyAlignment="1">
      <alignment horizontal="center" vertical="center" wrapText="1" shrinkToFit="1"/>
    </xf>
    <xf numFmtId="0" fontId="63" fillId="0" borderId="1" xfId="13" applyFont="1" applyBorder="1" applyAlignment="1">
      <alignment vertical="center" shrinkToFit="1"/>
    </xf>
    <xf numFmtId="0" fontId="63" fillId="0" borderId="1" xfId="13" applyFont="1" applyBorder="1" applyAlignment="1">
      <alignment horizontal="left" vertical="center"/>
    </xf>
    <xf numFmtId="38" fontId="62" fillId="0" borderId="5" xfId="6" applyFont="1" applyBorder="1">
      <alignment vertical="center"/>
    </xf>
    <xf numFmtId="0" fontId="62" fillId="0" borderId="7" xfId="13" applyFont="1" applyBorder="1" applyAlignment="1">
      <alignment horizontal="center" vertical="center"/>
    </xf>
    <xf numFmtId="0" fontId="63" fillId="0" borderId="11" xfId="13" applyFont="1" applyBorder="1">
      <alignment vertical="center"/>
    </xf>
    <xf numFmtId="49" fontId="63" fillId="0" borderId="11" xfId="13" applyNumberFormat="1" applyFont="1" applyBorder="1">
      <alignment vertical="center"/>
    </xf>
    <xf numFmtId="0" fontId="62" fillId="0" borderId="11" xfId="13" applyFont="1" applyBorder="1" applyAlignment="1">
      <alignment horizontal="center" vertical="center"/>
    </xf>
    <xf numFmtId="38" fontId="62" fillId="0" borderId="8" xfId="6" applyFont="1" applyBorder="1">
      <alignment vertical="center"/>
    </xf>
    <xf numFmtId="0" fontId="62" fillId="0" borderId="10" xfId="13" applyFont="1" applyBorder="1">
      <alignment vertical="center"/>
    </xf>
    <xf numFmtId="38" fontId="62" fillId="0" borderId="11" xfId="14" applyFont="1" applyBorder="1" applyAlignment="1">
      <alignment horizontal="right" vertical="center" shrinkToFit="1"/>
    </xf>
    <xf numFmtId="38" fontId="62" fillId="0" borderId="91" xfId="14" applyFont="1" applyBorder="1" applyAlignment="1">
      <alignment horizontal="right" vertical="center" shrinkToFit="1"/>
    </xf>
    <xf numFmtId="38" fontId="62" fillId="0" borderId="11" xfId="14" applyFont="1" applyBorder="1" applyAlignment="1">
      <alignment horizontal="right" vertical="center"/>
    </xf>
    <xf numFmtId="0" fontId="63" fillId="0" borderId="103" xfId="13" applyFont="1" applyBorder="1">
      <alignment vertical="center"/>
    </xf>
    <xf numFmtId="0" fontId="62" fillId="0" borderId="103" xfId="13" applyFont="1" applyBorder="1">
      <alignment vertical="center"/>
    </xf>
    <xf numFmtId="0" fontId="62" fillId="0" borderId="104" xfId="13" applyFont="1" applyBorder="1">
      <alignment vertical="center"/>
    </xf>
    <xf numFmtId="38" fontId="62" fillId="0" borderId="18" xfId="14" applyFont="1" applyBorder="1">
      <alignment vertical="center"/>
    </xf>
    <xf numFmtId="0" fontId="62" fillId="0" borderId="105" xfId="13" applyFont="1" applyBorder="1">
      <alignment vertical="center"/>
    </xf>
    <xf numFmtId="38" fontId="62" fillId="0" borderId="18" xfId="14" applyFont="1" applyBorder="1" applyAlignment="1">
      <alignment horizontal="right" vertical="center" shrinkToFit="1"/>
    </xf>
    <xf numFmtId="38" fontId="62" fillId="0" borderId="103" xfId="14" applyFont="1" applyBorder="1" applyAlignment="1">
      <alignment horizontal="right" vertical="center" shrinkToFit="1"/>
    </xf>
    <xf numFmtId="38" fontId="62" fillId="0" borderId="18" xfId="14" applyFont="1" applyBorder="1" applyAlignment="1">
      <alignment horizontal="right" vertical="center"/>
    </xf>
    <xf numFmtId="0" fontId="59" fillId="0" borderId="15" xfId="13" applyFont="1" applyBorder="1">
      <alignment vertical="center"/>
    </xf>
    <xf numFmtId="49" fontId="59" fillId="0" borderId="107" xfId="13" applyNumberFormat="1" applyFont="1" applyBorder="1">
      <alignment vertical="center"/>
    </xf>
    <xf numFmtId="0" fontId="62" fillId="0" borderId="107" xfId="13" applyFont="1" applyBorder="1" applyAlignment="1">
      <alignment horizontal="center" vertical="center"/>
    </xf>
    <xf numFmtId="0" fontId="62" fillId="0" borderId="108" xfId="13" applyFont="1" applyBorder="1">
      <alignment vertical="center"/>
    </xf>
    <xf numFmtId="38" fontId="62" fillId="0" borderId="15" xfId="14" applyFont="1" applyBorder="1">
      <alignment vertical="center"/>
    </xf>
    <xf numFmtId="0" fontId="62" fillId="0" borderId="68" xfId="13" applyFont="1" applyBorder="1">
      <alignment vertical="center"/>
    </xf>
    <xf numFmtId="38" fontId="62" fillId="0" borderId="107" xfId="14" applyFont="1" applyBorder="1" applyAlignment="1">
      <alignment horizontal="right" vertical="center" shrinkToFit="1"/>
    </xf>
    <xf numFmtId="38" fontId="62" fillId="0" borderId="15" xfId="14" applyFont="1" applyBorder="1" applyAlignment="1">
      <alignment horizontal="right" vertical="center" shrinkToFit="1"/>
    </xf>
    <xf numFmtId="38" fontId="62" fillId="0" borderId="15" xfId="14" applyFont="1" applyBorder="1" applyAlignment="1">
      <alignment horizontal="right" vertical="center"/>
    </xf>
    <xf numFmtId="0" fontId="59" fillId="0" borderId="1" xfId="13" applyFont="1" applyBorder="1">
      <alignment vertical="center"/>
    </xf>
    <xf numFmtId="49" fontId="59" fillId="0" borderId="90" xfId="13" applyNumberFormat="1" applyFont="1" applyBorder="1">
      <alignment vertical="center"/>
    </xf>
    <xf numFmtId="0" fontId="62" fillId="0" borderId="90" xfId="13" applyFont="1" applyBorder="1" applyAlignment="1">
      <alignment horizontal="center" vertical="center"/>
    </xf>
    <xf numFmtId="0" fontId="62" fillId="0" borderId="109" xfId="13" applyFont="1" applyBorder="1">
      <alignment vertical="center"/>
    </xf>
    <xf numFmtId="0" fontId="59" fillId="0" borderId="18" xfId="13" applyFont="1" applyBorder="1">
      <alignment vertical="center"/>
    </xf>
    <xf numFmtId="49" fontId="59" fillId="0" borderId="103" xfId="13" applyNumberFormat="1" applyFont="1" applyBorder="1">
      <alignment vertical="center"/>
    </xf>
    <xf numFmtId="0" fontId="62" fillId="0" borderId="103" xfId="13" applyFont="1" applyBorder="1" applyAlignment="1">
      <alignment horizontal="center" vertical="center"/>
    </xf>
    <xf numFmtId="0" fontId="62" fillId="0" borderId="111" xfId="13" applyFont="1" applyBorder="1">
      <alignment vertical="center"/>
    </xf>
    <xf numFmtId="0" fontId="59" fillId="0" borderId="12" xfId="13" applyFont="1" applyBorder="1">
      <alignment vertical="center"/>
    </xf>
    <xf numFmtId="49" fontId="59" fillId="0" borderId="112" xfId="13" applyNumberFormat="1" applyFont="1" applyBorder="1">
      <alignment vertical="center"/>
    </xf>
    <xf numFmtId="0" fontId="62" fillId="0" borderId="112" xfId="13" applyFont="1" applyBorder="1" applyAlignment="1">
      <alignment horizontal="center" vertical="center"/>
    </xf>
    <xf numFmtId="0" fontId="62" fillId="0" borderId="113" xfId="13" applyFont="1" applyBorder="1">
      <alignment vertical="center"/>
    </xf>
    <xf numFmtId="38" fontId="62" fillId="0" borderId="12" xfId="14" applyFont="1" applyBorder="1">
      <alignment vertical="center"/>
    </xf>
    <xf numFmtId="0" fontId="62" fillId="0" borderId="4" xfId="13" applyFont="1" applyBorder="1">
      <alignment vertical="center"/>
    </xf>
    <xf numFmtId="38" fontId="62" fillId="0" borderId="112" xfId="14" applyFont="1" applyBorder="1" applyAlignment="1">
      <alignment horizontal="right" vertical="center" shrinkToFit="1"/>
    </xf>
    <xf numFmtId="38" fontId="62" fillId="0" borderId="12" xfId="14" applyFont="1" applyBorder="1" applyAlignment="1">
      <alignment horizontal="right" vertical="center" shrinkToFit="1"/>
    </xf>
    <xf numFmtId="38" fontId="62" fillId="0" borderId="12" xfId="14" applyFont="1" applyBorder="1" applyAlignment="1">
      <alignment horizontal="right" vertical="center"/>
    </xf>
    <xf numFmtId="0" fontId="63" fillId="0" borderId="18" xfId="13" applyFont="1" applyBorder="1">
      <alignment vertical="center"/>
    </xf>
    <xf numFmtId="0" fontId="62" fillId="0" borderId="18" xfId="13" applyFont="1" applyBorder="1">
      <alignment vertical="center"/>
    </xf>
    <xf numFmtId="0" fontId="63" fillId="6" borderId="18" xfId="13" applyFont="1" applyFill="1" applyBorder="1">
      <alignment vertical="center"/>
    </xf>
    <xf numFmtId="0" fontId="62" fillId="6" borderId="18" xfId="13" applyFont="1" applyFill="1" applyBorder="1">
      <alignment vertical="center"/>
    </xf>
    <xf numFmtId="38" fontId="62" fillId="6" borderId="18" xfId="14" applyFont="1" applyFill="1" applyBorder="1">
      <alignment vertical="center"/>
    </xf>
    <xf numFmtId="38" fontId="62" fillId="6" borderId="18" xfId="14" applyFont="1" applyFill="1" applyBorder="1" applyAlignment="1">
      <alignment horizontal="right" vertical="center" shrinkToFit="1"/>
    </xf>
    <xf numFmtId="0" fontId="63" fillId="0" borderId="12" xfId="13" applyFont="1" applyBorder="1" applyAlignment="1">
      <alignment horizontal="centerContinuous" vertical="center" shrinkToFit="1"/>
    </xf>
    <xf numFmtId="0" fontId="63" fillId="0" borderId="12" xfId="13" applyFont="1" applyBorder="1" applyAlignment="1">
      <alignment horizontal="left" vertical="center"/>
    </xf>
    <xf numFmtId="38" fontId="62" fillId="0" borderId="2" xfId="6" applyFont="1" applyBorder="1">
      <alignment vertical="center"/>
    </xf>
    <xf numFmtId="0" fontId="64" fillId="0" borderId="12" xfId="13" applyFont="1" applyBorder="1">
      <alignment vertical="center"/>
    </xf>
    <xf numFmtId="0" fontId="64" fillId="0" borderId="1" xfId="13" applyFont="1" applyBorder="1">
      <alignment vertical="center"/>
    </xf>
    <xf numFmtId="0" fontId="59" fillId="0" borderId="3" xfId="13" applyFont="1" applyBorder="1" applyAlignment="1">
      <alignment horizontal="centerContinuous" vertical="center"/>
    </xf>
    <xf numFmtId="0" fontId="62" fillId="0" borderId="4" xfId="13" applyFont="1" applyBorder="1" applyAlignment="1">
      <alignment horizontal="centerContinuous" vertical="center"/>
    </xf>
    <xf numFmtId="0" fontId="62" fillId="0" borderId="3" xfId="13" applyFont="1" applyBorder="1">
      <alignment vertical="center"/>
    </xf>
    <xf numFmtId="38" fontId="62" fillId="0" borderId="12" xfId="13" applyNumberFormat="1" applyFont="1" applyBorder="1">
      <alignment vertical="center"/>
    </xf>
    <xf numFmtId="0" fontId="62" fillId="0" borderId="12" xfId="13" applyFont="1" applyBorder="1">
      <alignment vertical="center"/>
    </xf>
    <xf numFmtId="38" fontId="62" fillId="3" borderId="12" xfId="14" applyFont="1" applyFill="1" applyBorder="1" applyAlignment="1">
      <alignment horizontal="right" vertical="center" shrinkToFit="1"/>
    </xf>
    <xf numFmtId="0" fontId="41" fillId="0" borderId="34" xfId="0" applyFont="1" applyBorder="1" applyAlignment="1">
      <alignment vertical="center"/>
    </xf>
    <xf numFmtId="0" fontId="38" fillId="0" borderId="0" xfId="0" applyFont="1" applyAlignment="1">
      <alignment vertical="center"/>
    </xf>
    <xf numFmtId="0" fontId="41" fillId="0" borderId="0" xfId="0" applyFont="1" applyAlignment="1">
      <alignment vertical="center"/>
    </xf>
    <xf numFmtId="0" fontId="41" fillId="0" borderId="28" xfId="0" applyFont="1" applyBorder="1" applyAlignment="1">
      <alignment vertical="center"/>
    </xf>
    <xf numFmtId="0" fontId="36" fillId="0" borderId="0" xfId="0" applyFont="1" applyAlignment="1">
      <alignment horizontal="left" vertical="center"/>
    </xf>
    <xf numFmtId="0" fontId="41" fillId="0" borderId="38" xfId="0" applyFont="1" applyBorder="1" applyAlignment="1">
      <alignment vertical="center"/>
    </xf>
    <xf numFmtId="0" fontId="41" fillId="0" borderId="22" xfId="0" applyFont="1" applyBorder="1" applyAlignment="1">
      <alignment vertical="center"/>
    </xf>
    <xf numFmtId="0" fontId="41" fillId="0" borderId="33" xfId="0" applyFont="1" applyBorder="1" applyAlignment="1">
      <alignment vertical="center"/>
    </xf>
    <xf numFmtId="0" fontId="42" fillId="0" borderId="0" xfId="0" applyFont="1" applyAlignment="1">
      <alignment vertical="center"/>
    </xf>
    <xf numFmtId="0" fontId="41" fillId="0" borderId="35" xfId="0" applyFont="1" applyBorder="1" applyAlignment="1">
      <alignment vertical="center"/>
    </xf>
    <xf numFmtId="0" fontId="41" fillId="0" borderId="36" xfId="0" applyFont="1" applyBorder="1" applyAlignment="1">
      <alignment vertical="center"/>
    </xf>
    <xf numFmtId="0" fontId="41" fillId="0" borderId="37" xfId="0" applyFont="1" applyBorder="1" applyAlignment="1">
      <alignment vertical="center"/>
    </xf>
    <xf numFmtId="0" fontId="41" fillId="0" borderId="38" xfId="0" applyFont="1" applyBorder="1" applyAlignment="1">
      <alignment horizontal="center" vertical="center"/>
    </xf>
    <xf numFmtId="0" fontId="41" fillId="0" borderId="33" xfId="0" applyFont="1" applyBorder="1" applyAlignment="1">
      <alignment horizontal="center" vertical="center"/>
    </xf>
    <xf numFmtId="0" fontId="36" fillId="0" borderId="0" xfId="0" applyFont="1" applyAlignment="1">
      <alignment horizontal="center" vertical="center" wrapText="1"/>
    </xf>
    <xf numFmtId="0" fontId="38" fillId="0" borderId="34" xfId="0" applyFont="1" applyBorder="1" applyAlignment="1">
      <alignment horizontal="left" vertical="top"/>
    </xf>
    <xf numFmtId="0" fontId="38" fillId="0" borderId="0" xfId="0" applyFont="1" applyAlignment="1">
      <alignment horizontal="left" vertical="top"/>
    </xf>
    <xf numFmtId="0" fontId="41" fillId="0" borderId="63" xfId="0" applyFont="1" applyBorder="1" applyAlignment="1">
      <alignment vertical="center"/>
    </xf>
    <xf numFmtId="0" fontId="41" fillId="0" borderId="64" xfId="0" applyFont="1" applyBorder="1" applyAlignment="1">
      <alignment vertical="center"/>
    </xf>
    <xf numFmtId="0" fontId="41" fillId="0" borderId="65" xfId="0" applyFont="1" applyBorder="1" applyAlignment="1">
      <alignment vertical="center"/>
    </xf>
    <xf numFmtId="0" fontId="38" fillId="0" borderId="34" xfId="0" applyFont="1" applyBorder="1" applyAlignment="1">
      <alignment vertical="top"/>
    </xf>
    <xf numFmtId="0" fontId="41" fillId="0" borderId="0" xfId="0" applyFont="1" applyAlignment="1">
      <alignment vertical="top"/>
    </xf>
    <xf numFmtId="0" fontId="38" fillId="0" borderId="0" xfId="0" applyFont="1" applyAlignment="1">
      <alignment vertical="top"/>
    </xf>
    <xf numFmtId="0" fontId="38" fillId="0" borderId="28" xfId="0" applyFont="1" applyBorder="1" applyAlignment="1">
      <alignment vertical="top"/>
    </xf>
    <xf numFmtId="49" fontId="41" fillId="0" borderId="0" xfId="0" applyNumberFormat="1" applyFont="1" applyBorder="1" applyAlignment="1">
      <alignment vertical="center" shrinkToFit="1"/>
    </xf>
    <xf numFmtId="0" fontId="41" fillId="0" borderId="34" xfId="0" applyFont="1" applyBorder="1" applyAlignment="1" applyProtection="1">
      <alignment vertical="top"/>
    </xf>
    <xf numFmtId="0" fontId="41" fillId="0" borderId="28" xfId="0" applyFont="1" applyBorder="1" applyAlignment="1" applyProtection="1">
      <alignment vertical="top"/>
    </xf>
    <xf numFmtId="0" fontId="41" fillId="0" borderId="35" xfId="0" applyFont="1" applyBorder="1" applyAlignment="1" applyProtection="1">
      <alignment vertical="top"/>
    </xf>
    <xf numFmtId="0" fontId="41" fillId="0" borderId="36" xfId="0" applyFont="1" applyBorder="1" applyAlignment="1" applyProtection="1">
      <alignment vertical="top"/>
    </xf>
    <xf numFmtId="0" fontId="41" fillId="0" borderId="37" xfId="0" applyFont="1" applyBorder="1" applyAlignment="1" applyProtection="1">
      <alignment vertical="top"/>
    </xf>
    <xf numFmtId="0" fontId="41" fillId="0" borderId="0" xfId="0" applyFont="1" applyAlignment="1">
      <alignment horizontal="left" vertical="center"/>
    </xf>
    <xf numFmtId="0" fontId="42" fillId="0" borderId="0" xfId="0" applyFont="1" applyBorder="1" applyAlignment="1" applyProtection="1">
      <alignment horizontal="left" vertical="top" wrapText="1"/>
      <protection locked="0"/>
    </xf>
    <xf numFmtId="0" fontId="44" fillId="0" borderId="0" xfId="0" applyFont="1" applyBorder="1" applyAlignment="1" applyProtection="1">
      <alignment vertical="center"/>
      <protection locked="0"/>
    </xf>
    <xf numFmtId="0" fontId="47" fillId="0" borderId="0" xfId="0" applyFont="1" applyBorder="1" applyAlignment="1" applyProtection="1">
      <alignment horizontal="left" vertical="top" wrapText="1"/>
      <protection locked="0"/>
    </xf>
    <xf numFmtId="0" fontId="41" fillId="0" borderId="0" xfId="0" applyFont="1" applyBorder="1" applyAlignment="1" applyProtection="1">
      <alignment horizontal="right"/>
    </xf>
    <xf numFmtId="0" fontId="12" fillId="0" borderId="0" xfId="0" applyFont="1" applyBorder="1" applyAlignment="1" applyProtection="1">
      <alignment vertical="center"/>
    </xf>
    <xf numFmtId="0" fontId="60" fillId="0" borderId="0" xfId="0" applyFont="1" applyBorder="1" applyAlignment="1" applyProtection="1">
      <alignment vertical="center" wrapText="1" shrinkToFit="1"/>
    </xf>
    <xf numFmtId="0" fontId="60" fillId="0" borderId="0" xfId="0" applyFont="1" applyBorder="1" applyProtection="1"/>
    <xf numFmtId="0" fontId="10" fillId="0" borderId="0" xfId="0" applyFont="1" applyBorder="1" applyAlignment="1" applyProtection="1">
      <alignment vertical="center"/>
    </xf>
    <xf numFmtId="4" fontId="10" fillId="0" borderId="0" xfId="0" applyNumberFormat="1" applyFont="1" applyBorder="1" applyAlignment="1" applyProtection="1">
      <alignment vertical="center"/>
    </xf>
    <xf numFmtId="0" fontId="12" fillId="0" borderId="28" xfId="0" applyFont="1" applyBorder="1" applyAlignment="1">
      <alignment vertical="center"/>
    </xf>
    <xf numFmtId="0" fontId="12" fillId="0" borderId="28" xfId="0" applyFont="1" applyBorder="1" applyAlignment="1" applyProtection="1">
      <alignment vertical="center"/>
    </xf>
    <xf numFmtId="0" fontId="42" fillId="0" borderId="35" xfId="0" applyFont="1" applyFill="1" applyBorder="1" applyAlignment="1" applyProtection="1">
      <alignment vertical="top" wrapText="1"/>
    </xf>
    <xf numFmtId="0" fontId="13" fillId="0" borderId="0" xfId="2" applyFont="1" applyAlignment="1" applyProtection="1">
      <alignment horizontal="left" vertical="center"/>
    </xf>
    <xf numFmtId="0" fontId="15" fillId="0" borderId="0" xfId="2" applyFont="1" applyAlignment="1" applyProtection="1">
      <alignment horizontal="left" vertical="top" wrapText="1"/>
    </xf>
    <xf numFmtId="0" fontId="16" fillId="0" borderId="36" xfId="2" applyFont="1" applyBorder="1" applyAlignment="1" applyProtection="1">
      <alignment horizontal="center" vertical="center" wrapText="1"/>
    </xf>
    <xf numFmtId="0" fontId="16" fillId="0" borderId="0" xfId="2" applyFont="1" applyAlignment="1" applyProtection="1">
      <alignment vertical="center" wrapText="1"/>
    </xf>
    <xf numFmtId="0" fontId="7" fillId="0" borderId="0" xfId="2" applyFont="1" applyAlignment="1" applyProtection="1">
      <alignment horizontal="left" vertical="top" wrapText="1"/>
    </xf>
    <xf numFmtId="0" fontId="16" fillId="0" borderId="0" xfId="2" applyFont="1" applyAlignment="1" applyProtection="1">
      <alignment horizontal="left" vertical="center" wrapText="1"/>
    </xf>
    <xf numFmtId="0" fontId="16" fillId="0" borderId="0" xfId="2" applyFont="1" applyAlignment="1" applyProtection="1">
      <alignment horizontal="center" vertical="center" wrapText="1"/>
    </xf>
    <xf numFmtId="12" fontId="16" fillId="0" borderId="0" xfId="2" quotePrefix="1" applyNumberFormat="1" applyFont="1" applyAlignment="1" applyProtection="1">
      <alignment horizontal="left" vertical="center" wrapText="1"/>
    </xf>
    <xf numFmtId="0" fontId="8" fillId="0" borderId="0" xfId="2" applyFont="1" applyAlignment="1" applyProtection="1">
      <alignment vertical="top" wrapText="1"/>
    </xf>
    <xf numFmtId="3" fontId="19" fillId="0" borderId="46" xfId="2" applyNumberFormat="1" applyFont="1" applyBorder="1" applyAlignment="1" applyProtection="1">
      <alignment horizontal="right" vertical="center" wrapText="1"/>
    </xf>
    <xf numFmtId="3" fontId="19" fillId="0" borderId="47" xfId="2" applyNumberFormat="1" applyFont="1" applyBorder="1" applyAlignment="1" applyProtection="1">
      <alignment horizontal="right" vertical="center" wrapText="1"/>
    </xf>
    <xf numFmtId="3" fontId="19" fillId="0" borderId="51" xfId="2" applyNumberFormat="1" applyFont="1" applyBorder="1" applyAlignment="1" applyProtection="1">
      <alignment horizontal="right" vertical="center" wrapText="1"/>
    </xf>
    <xf numFmtId="3" fontId="19" fillId="0" borderId="58" xfId="2" applyNumberFormat="1" applyFont="1" applyBorder="1" applyAlignment="1" applyProtection="1">
      <alignment horizontal="right" vertical="center" wrapText="1"/>
    </xf>
    <xf numFmtId="3" fontId="19" fillId="0" borderId="57" xfId="2" applyNumberFormat="1" applyFont="1" applyBorder="1" applyAlignment="1" applyProtection="1">
      <alignment horizontal="right" vertical="center" wrapText="1"/>
    </xf>
    <xf numFmtId="3" fontId="19" fillId="0" borderId="62" xfId="2" applyNumberFormat="1" applyFont="1" applyBorder="1" applyAlignment="1" applyProtection="1">
      <alignment horizontal="right" vertical="center" wrapText="1"/>
    </xf>
    <xf numFmtId="0" fontId="15" fillId="0" borderId="66" xfId="2" applyFont="1" applyBorder="1" applyAlignment="1" applyProtection="1">
      <alignment horizontal="center" vertical="center" wrapText="1"/>
    </xf>
    <xf numFmtId="0" fontId="7" fillId="0" borderId="69" xfId="2" applyFont="1" applyBorder="1" applyAlignment="1" applyProtection="1">
      <alignment horizontal="center" vertical="center" shrinkToFit="1"/>
    </xf>
    <xf numFmtId="0" fontId="7" fillId="0" borderId="71" xfId="2" applyFont="1" applyBorder="1" applyAlignment="1" applyProtection="1">
      <alignment horizontal="center" vertical="center" shrinkToFit="1"/>
    </xf>
    <xf numFmtId="0" fontId="7" fillId="0" borderId="77" xfId="2" applyFont="1" applyBorder="1" applyAlignment="1" applyProtection="1">
      <alignment horizontal="center" vertical="center" shrinkToFit="1"/>
    </xf>
    <xf numFmtId="0" fontId="15" fillId="0" borderId="71" xfId="2" applyFont="1" applyBorder="1" applyAlignment="1" applyProtection="1">
      <alignment horizontal="center" vertical="center" shrinkToFit="1"/>
    </xf>
    <xf numFmtId="0" fontId="20" fillId="0" borderId="0" xfId="3" applyFont="1" applyProtection="1">
      <alignment vertical="center"/>
    </xf>
    <xf numFmtId="0" fontId="21" fillId="0" borderId="0" xfId="3" applyFont="1" applyProtection="1">
      <alignment vertical="center"/>
    </xf>
    <xf numFmtId="0" fontId="44" fillId="0" borderId="0" xfId="0" applyFont="1" applyBorder="1" applyAlignment="1" applyProtection="1">
      <alignment horizontal="left" vertical="center"/>
    </xf>
    <xf numFmtId="0" fontId="29" fillId="0" borderId="12" xfId="13" applyFont="1" applyBorder="1" applyAlignment="1">
      <alignment horizontal="center" vertical="center"/>
    </xf>
    <xf numFmtId="0" fontId="42" fillId="0" borderId="6" xfId="0" applyFont="1" applyBorder="1" applyAlignment="1" applyProtection="1">
      <alignment horizontal="center" vertical="center" wrapText="1"/>
    </xf>
    <xf numFmtId="38" fontId="54" fillId="0" borderId="6" xfId="1" applyFont="1" applyBorder="1" applyAlignment="1" applyProtection="1">
      <alignment horizontal="right" vertical="center" wrapText="1"/>
    </xf>
    <xf numFmtId="0" fontId="42" fillId="0" borderId="0" xfId="0" applyFont="1" applyBorder="1" applyAlignment="1" applyProtection="1">
      <alignment horizontal="left" vertical="top" wrapText="1"/>
    </xf>
    <xf numFmtId="0" fontId="44" fillId="0" borderId="0" xfId="0" applyFont="1" applyBorder="1" applyAlignment="1" applyProtection="1">
      <alignment vertical="center" shrinkToFit="1"/>
    </xf>
    <xf numFmtId="180" fontId="53" fillId="0" borderId="0" xfId="1" applyNumberFormat="1" applyFont="1" applyBorder="1" applyAlignment="1" applyProtection="1">
      <alignment vertical="center"/>
    </xf>
    <xf numFmtId="0" fontId="42" fillId="0" borderId="38" xfId="0" applyFont="1" applyBorder="1" applyAlignment="1" applyProtection="1">
      <alignment vertical="top" wrapText="1"/>
    </xf>
    <xf numFmtId="0" fontId="36" fillId="0" borderId="0" xfId="0" applyFont="1" applyBorder="1" applyAlignment="1" applyProtection="1">
      <alignment horizontal="right" vertical="center"/>
    </xf>
    <xf numFmtId="38" fontId="36" fillId="0" borderId="0" xfId="0" applyNumberFormat="1" applyFont="1" applyBorder="1" applyAlignment="1" applyProtection="1">
      <alignment horizontal="right" vertical="center"/>
    </xf>
    <xf numFmtId="38" fontId="12" fillId="0" borderId="0" xfId="0" applyNumberFormat="1" applyFont="1" applyAlignment="1" applyProtection="1">
      <alignment vertical="center" shrinkToFit="1"/>
    </xf>
    <xf numFmtId="0" fontId="42" fillId="0" borderId="33" xfId="0" applyFont="1" applyBorder="1" applyAlignment="1" applyProtection="1">
      <alignment vertical="top" wrapText="1"/>
    </xf>
    <xf numFmtId="0" fontId="41" fillId="0" borderId="22" xfId="0" applyFont="1" applyBorder="1" applyAlignment="1" applyProtection="1">
      <alignment vertical="center"/>
      <protection locked="0"/>
    </xf>
    <xf numFmtId="0" fontId="44" fillId="0" borderId="0" xfId="0" applyFont="1" applyAlignment="1" applyProtection="1">
      <alignment vertical="center"/>
      <protection locked="0"/>
    </xf>
    <xf numFmtId="0" fontId="7" fillId="0" borderId="0" xfId="2" applyFont="1" applyAlignment="1" applyProtection="1">
      <alignment horizontal="left" vertical="top" wrapText="1"/>
      <protection locked="0"/>
    </xf>
    <xf numFmtId="0" fontId="52" fillId="0" borderId="0" xfId="0" applyFont="1" applyBorder="1" applyAlignment="1" applyProtection="1">
      <alignment vertical="center"/>
    </xf>
    <xf numFmtId="0" fontId="52" fillId="0" borderId="22" xfId="0" applyFont="1" applyBorder="1" applyAlignment="1" applyProtection="1">
      <alignment horizontal="left" vertical="center"/>
    </xf>
    <xf numFmtId="0" fontId="23" fillId="0" borderId="0" xfId="0" applyFont="1" applyAlignment="1" applyProtection="1">
      <alignment vertical="center"/>
    </xf>
    <xf numFmtId="0" fontId="34" fillId="0" borderId="0" xfId="2" applyFont="1" applyAlignment="1">
      <alignment horizontal="left" vertical="top" wrapText="1"/>
    </xf>
    <xf numFmtId="0" fontId="41" fillId="0" borderId="1" xfId="0" applyFont="1" applyBorder="1" applyAlignment="1" applyProtection="1">
      <alignment horizontal="center" vertical="top" wrapText="1"/>
    </xf>
    <xf numFmtId="0" fontId="41" fillId="0" borderId="1" xfId="0" applyFont="1" applyBorder="1" applyAlignment="1" applyProtection="1">
      <alignment horizontal="center" vertical="center"/>
    </xf>
    <xf numFmtId="184" fontId="41" fillId="0" borderId="1" xfId="0" applyNumberFormat="1" applyFont="1" applyBorder="1" applyAlignment="1" applyProtection="1">
      <alignment horizontal="center" vertical="center"/>
    </xf>
    <xf numFmtId="0" fontId="54" fillId="0" borderId="1" xfId="0" applyFont="1" applyBorder="1" applyAlignment="1" applyProtection="1">
      <alignment horizontal="center" vertical="top" wrapText="1"/>
    </xf>
    <xf numFmtId="181" fontId="47" fillId="0" borderId="5" xfId="1" applyNumberFormat="1" applyFont="1" applyBorder="1" applyAlignment="1" applyProtection="1">
      <alignment horizontal="right" vertical="center" wrapText="1"/>
    </xf>
    <xf numFmtId="181" fontId="47" fillId="0" borderId="6" xfId="1" applyNumberFormat="1" applyFont="1" applyBorder="1" applyAlignment="1" applyProtection="1">
      <alignment horizontal="right" vertical="center" wrapText="1"/>
    </xf>
    <xf numFmtId="0" fontId="42" fillId="0" borderId="6" xfId="0" applyFont="1" applyBorder="1" applyAlignment="1" applyProtection="1">
      <alignment horizontal="center" vertical="center" shrinkToFit="1"/>
    </xf>
    <xf numFmtId="0" fontId="42" fillId="0" borderId="7" xfId="0" applyFont="1" applyBorder="1" applyAlignment="1" applyProtection="1">
      <alignment horizontal="center" vertical="center" shrinkToFit="1"/>
    </xf>
    <xf numFmtId="0" fontId="47" fillId="0" borderId="1" xfId="0" applyFont="1" applyBorder="1" applyAlignment="1" applyProtection="1">
      <alignment horizontal="right" vertical="center"/>
    </xf>
    <xf numFmtId="0" fontId="47" fillId="0" borderId="5" xfId="0" applyFont="1" applyBorder="1" applyAlignment="1" applyProtection="1">
      <alignment horizontal="right" vertical="center"/>
    </xf>
    <xf numFmtId="0" fontId="54" fillId="0" borderId="1" xfId="0" applyFont="1" applyBorder="1" applyAlignment="1" applyProtection="1">
      <alignment horizontal="center" vertical="center" shrinkToFit="1"/>
    </xf>
    <xf numFmtId="0" fontId="66" fillId="0" borderId="1" xfId="0" applyFont="1" applyBorder="1" applyAlignment="1" applyProtection="1">
      <alignment horizontal="center" vertical="center"/>
    </xf>
    <xf numFmtId="0" fontId="42" fillId="0" borderId="22" xfId="0" applyFont="1" applyBorder="1" applyAlignment="1" applyProtection="1">
      <alignment horizontal="left" vertical="top" wrapText="1"/>
    </xf>
    <xf numFmtId="0" fontId="42" fillId="0" borderId="0" xfId="0" applyFont="1" applyBorder="1" applyAlignment="1" applyProtection="1">
      <alignment horizontal="left" vertical="top" wrapText="1"/>
    </xf>
    <xf numFmtId="183" fontId="47" fillId="0" borderId="5" xfId="1" applyNumberFormat="1" applyFont="1" applyBorder="1" applyAlignment="1" applyProtection="1">
      <alignment horizontal="right" vertical="center" wrapText="1"/>
    </xf>
    <xf numFmtId="183" fontId="47" fillId="0" borderId="6" xfId="1" applyNumberFormat="1" applyFont="1" applyBorder="1" applyAlignment="1" applyProtection="1">
      <alignment horizontal="right" vertical="center" wrapText="1"/>
    </xf>
    <xf numFmtId="49" fontId="54" fillId="0" borderId="1" xfId="0" applyNumberFormat="1" applyFont="1" applyBorder="1" applyAlignment="1" applyProtection="1">
      <alignment horizontal="center" vertical="top" wrapText="1"/>
    </xf>
    <xf numFmtId="182" fontId="47" fillId="0" borderId="5" xfId="1" applyNumberFormat="1" applyFont="1" applyBorder="1" applyAlignment="1" applyProtection="1">
      <alignment horizontal="right" vertical="center" wrapText="1"/>
    </xf>
    <xf numFmtId="182" fontId="47" fillId="0" borderId="6" xfId="1" applyNumberFormat="1" applyFont="1" applyBorder="1" applyAlignment="1" applyProtection="1">
      <alignment horizontal="right" vertical="center" wrapText="1"/>
    </xf>
    <xf numFmtId="0" fontId="44" fillId="0" borderId="13" xfId="0" applyFont="1" applyBorder="1" applyAlignment="1" applyProtection="1">
      <alignment horizontal="left" vertical="center"/>
    </xf>
    <xf numFmtId="0" fontId="44" fillId="0" borderId="0" xfId="0" applyFont="1" applyBorder="1" applyAlignment="1" applyProtection="1">
      <alignment horizontal="left" vertical="center"/>
    </xf>
    <xf numFmtId="0" fontId="44" fillId="0" borderId="1" xfId="0" applyFont="1" applyBorder="1" applyAlignment="1" applyProtection="1">
      <alignment horizontal="center" vertical="center"/>
    </xf>
    <xf numFmtId="0" fontId="43"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176" fontId="41" fillId="0" borderId="5" xfId="0" applyNumberFormat="1" applyFont="1" applyBorder="1" applyAlignment="1">
      <alignment horizontal="right" vertical="center" shrinkToFit="1"/>
    </xf>
    <xf numFmtId="176" fontId="41" fillId="0" borderId="6" xfId="0" applyNumberFormat="1" applyFont="1" applyBorder="1" applyAlignment="1">
      <alignment horizontal="right" vertical="center" shrinkToFit="1"/>
    </xf>
    <xf numFmtId="176" fontId="41" fillId="0" borderId="7" xfId="0" applyNumberFormat="1" applyFont="1" applyBorder="1" applyAlignment="1">
      <alignment horizontal="right" vertical="center" shrinkToFit="1"/>
    </xf>
    <xf numFmtId="0" fontId="43" fillId="0" borderId="1" xfId="0" applyFont="1" applyBorder="1" applyAlignment="1">
      <alignment horizontal="center" vertical="center" shrinkToFit="1"/>
    </xf>
    <xf numFmtId="0" fontId="53" fillId="0" borderId="1"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xf>
    <xf numFmtId="0" fontId="41" fillId="0" borderId="0" xfId="0" applyFont="1" applyBorder="1" applyAlignment="1" applyProtection="1">
      <alignment horizontal="left" vertical="center"/>
    </xf>
    <xf numFmtId="0" fontId="41" fillId="0" borderId="0" xfId="0" applyFont="1" applyBorder="1" applyAlignment="1" applyProtection="1">
      <alignment horizontal="left" vertical="top" wrapText="1"/>
    </xf>
    <xf numFmtId="0" fontId="38" fillId="0" borderId="0" xfId="0" applyFont="1" applyBorder="1" applyAlignment="1" applyProtection="1">
      <alignment horizontal="left" vertical="top" wrapText="1"/>
      <protection locked="0"/>
    </xf>
    <xf numFmtId="0" fontId="38" fillId="0" borderId="36" xfId="0" applyFont="1" applyBorder="1" applyAlignment="1" applyProtection="1">
      <alignment horizontal="left" vertical="top" wrapText="1"/>
      <protection locked="0"/>
    </xf>
    <xf numFmtId="0" fontId="43" fillId="0" borderId="5" xfId="0" applyFont="1" applyBorder="1" applyAlignment="1" applyProtection="1">
      <alignment horizontal="center" vertical="center" shrinkToFit="1"/>
    </xf>
    <xf numFmtId="0" fontId="43" fillId="0" borderId="6" xfId="0" applyFont="1" applyBorder="1" applyAlignment="1" applyProtection="1">
      <alignment horizontal="center" vertical="center" shrinkToFit="1"/>
    </xf>
    <xf numFmtId="4" fontId="10"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xf>
    <xf numFmtId="0" fontId="60" fillId="0" borderId="5" xfId="0" applyFont="1" applyBorder="1" applyAlignment="1" applyProtection="1">
      <alignment horizontal="center" vertical="center" shrinkToFit="1"/>
    </xf>
    <xf numFmtId="0" fontId="60" fillId="0" borderId="6" xfId="0" applyFont="1" applyBorder="1" applyAlignment="1" applyProtection="1">
      <alignment horizontal="center" vertical="center" shrinkToFit="1"/>
    </xf>
    <xf numFmtId="2" fontId="10" fillId="0" borderId="1" xfId="0" applyNumberFormat="1"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4" fontId="44" fillId="0" borderId="5" xfId="0" applyNumberFormat="1" applyFont="1" applyBorder="1" applyAlignment="1" applyProtection="1">
      <alignment horizontal="right" vertical="center"/>
      <protection locked="0"/>
    </xf>
    <xf numFmtId="4" fontId="44" fillId="0" borderId="6" xfId="0" applyNumberFormat="1" applyFont="1" applyBorder="1" applyAlignment="1" applyProtection="1">
      <alignment horizontal="right" vertical="center"/>
      <protection locked="0"/>
    </xf>
    <xf numFmtId="2" fontId="44" fillId="0" borderId="5" xfId="0" applyNumberFormat="1" applyFont="1" applyBorder="1" applyAlignment="1" applyProtection="1">
      <alignment horizontal="center" vertical="center"/>
    </xf>
    <xf numFmtId="2" fontId="44" fillId="0" borderId="6" xfId="0" applyNumberFormat="1" applyFont="1" applyBorder="1" applyAlignment="1" applyProtection="1">
      <alignment horizontal="center" vertical="center"/>
    </xf>
    <xf numFmtId="38" fontId="44" fillId="0" borderId="1" xfId="1" applyFont="1" applyBorder="1" applyAlignment="1" applyProtection="1">
      <alignment horizontal="center" vertical="center"/>
    </xf>
    <xf numFmtId="4" fontId="53" fillId="0" borderId="1" xfId="1" applyNumberFormat="1" applyFont="1" applyBorder="1" applyAlignment="1" applyProtection="1">
      <alignment horizontal="right" vertical="center"/>
      <protection locked="0"/>
    </xf>
    <xf numFmtId="0" fontId="44" fillId="0" borderId="1" xfId="0" applyFont="1" applyBorder="1" applyAlignment="1" applyProtection="1">
      <alignment horizontal="left" vertical="center"/>
    </xf>
    <xf numFmtId="0" fontId="55" fillId="0" borderId="1" xfId="0" applyFont="1" applyBorder="1" applyAlignment="1" applyProtection="1">
      <alignment horizontal="left" vertical="center" wrapText="1"/>
    </xf>
    <xf numFmtId="0" fontId="43" fillId="0" borderId="5" xfId="0" applyFont="1" applyBorder="1" applyAlignment="1" applyProtection="1">
      <alignment horizontal="center" vertical="top" wrapText="1"/>
    </xf>
    <xf numFmtId="0" fontId="43" fillId="0" borderId="6" xfId="0" applyFont="1" applyBorder="1" applyAlignment="1" applyProtection="1">
      <alignment horizontal="center" vertical="top" wrapText="1"/>
    </xf>
    <xf numFmtId="0" fontId="43" fillId="0" borderId="7" xfId="0" applyFont="1" applyBorder="1" applyAlignment="1" applyProtection="1">
      <alignment horizontal="center" vertical="top" wrapText="1"/>
    </xf>
    <xf numFmtId="38" fontId="41" fillId="0" borderId="5" xfId="1" applyFont="1" applyBorder="1" applyAlignment="1" applyProtection="1">
      <alignment horizontal="center" vertical="center" wrapText="1"/>
    </xf>
    <xf numFmtId="38" fontId="41" fillId="0" borderId="6" xfId="1" applyFont="1" applyBorder="1" applyAlignment="1" applyProtection="1">
      <alignment horizontal="center" vertical="center" wrapText="1"/>
    </xf>
    <xf numFmtId="38" fontId="41" fillId="0" borderId="7" xfId="1" applyFont="1" applyBorder="1" applyAlignment="1" applyProtection="1">
      <alignment horizontal="center" vertical="center" wrapText="1"/>
    </xf>
    <xf numFmtId="0" fontId="41" fillId="0" borderId="5"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0" borderId="7" xfId="0" applyFont="1" applyBorder="1" applyAlignment="1" applyProtection="1">
      <alignment horizontal="center" vertical="center" wrapText="1"/>
    </xf>
    <xf numFmtId="0" fontId="43" fillId="0" borderId="1" xfId="0" applyFont="1" applyBorder="1" applyAlignment="1" applyProtection="1">
      <alignment horizontal="center" vertical="center" shrinkToFit="1"/>
    </xf>
    <xf numFmtId="0" fontId="44" fillId="0" borderId="6" xfId="0" applyFont="1" applyBorder="1" applyAlignment="1" applyProtection="1">
      <alignment horizontal="center" vertical="center" shrinkToFit="1"/>
    </xf>
    <xf numFmtId="0" fontId="44" fillId="0" borderId="7" xfId="0" applyFont="1" applyBorder="1" applyAlignment="1" applyProtection="1">
      <alignment horizontal="center" vertical="center" shrinkToFit="1"/>
    </xf>
    <xf numFmtId="0" fontId="44" fillId="0" borderId="5" xfId="0" applyFont="1" applyBorder="1" applyAlignment="1" applyProtection="1">
      <alignment horizontal="center" vertical="center"/>
    </xf>
    <xf numFmtId="0" fontId="44" fillId="0" borderId="6" xfId="0" applyFont="1" applyBorder="1" applyAlignment="1" applyProtection="1">
      <alignment horizontal="center" vertical="center"/>
    </xf>
    <xf numFmtId="0" fontId="44" fillId="0" borderId="7" xfId="0" applyFont="1" applyBorder="1" applyAlignment="1" applyProtection="1">
      <alignment horizontal="center" vertical="center"/>
    </xf>
    <xf numFmtId="0" fontId="44" fillId="0" borderId="5"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3" fillId="0" borderId="1" xfId="0" applyFont="1" applyBorder="1" applyAlignment="1" applyProtection="1">
      <alignment horizontal="center" vertical="center"/>
    </xf>
    <xf numFmtId="4" fontId="44" fillId="0" borderId="1" xfId="0" applyNumberFormat="1" applyFont="1" applyBorder="1" applyAlignment="1" applyProtection="1">
      <alignment horizontal="right" vertical="center"/>
      <protection locked="0"/>
    </xf>
    <xf numFmtId="0" fontId="41" fillId="0" borderId="5" xfId="0" applyFont="1" applyBorder="1" applyAlignment="1">
      <alignment horizontal="center" vertical="center" shrinkToFit="1"/>
    </xf>
    <xf numFmtId="0" fontId="41" fillId="0" borderId="6"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1" xfId="0" applyFont="1" applyBorder="1" applyAlignment="1" applyProtection="1">
      <alignment horizontal="left" vertical="center"/>
    </xf>
    <xf numFmtId="0" fontId="41" fillId="0" borderId="1" xfId="0" applyFont="1" applyBorder="1" applyAlignment="1" applyProtection="1">
      <alignment horizontal="left" vertical="center" wrapText="1"/>
    </xf>
    <xf numFmtId="0" fontId="42" fillId="0" borderId="6" xfId="0" applyFont="1" applyBorder="1" applyAlignment="1" applyProtection="1">
      <alignment horizontal="center" vertical="center" wrapText="1"/>
    </xf>
    <xf numFmtId="0" fontId="42" fillId="0" borderId="7" xfId="0" applyFont="1" applyBorder="1" applyAlignment="1" applyProtection="1">
      <alignment horizontal="center" vertical="center" wrapText="1"/>
    </xf>
    <xf numFmtId="49" fontId="54" fillId="0" borderId="1" xfId="0" applyNumberFormat="1" applyFont="1" applyBorder="1" applyAlignment="1" applyProtection="1">
      <alignment horizontal="center" vertical="top" shrinkToFit="1"/>
    </xf>
    <xf numFmtId="38" fontId="54" fillId="0" borderId="5" xfId="1" applyFont="1" applyBorder="1" applyAlignment="1" applyProtection="1">
      <alignment horizontal="right" vertical="center" wrapText="1"/>
    </xf>
    <xf numFmtId="38" fontId="54" fillId="0" borderId="6" xfId="1" applyFont="1" applyBorder="1" applyAlignment="1" applyProtection="1">
      <alignment horizontal="right" vertical="center" wrapText="1"/>
    </xf>
    <xf numFmtId="38" fontId="54" fillId="0" borderId="5" xfId="1" applyFont="1" applyBorder="1" applyAlignment="1" applyProtection="1">
      <alignment horizontal="center" vertical="center" wrapText="1"/>
    </xf>
    <xf numFmtId="38" fontId="54" fillId="0" borderId="6" xfId="1" applyFont="1" applyBorder="1" applyAlignment="1" applyProtection="1">
      <alignment horizontal="center" vertical="center" wrapText="1"/>
    </xf>
    <xf numFmtId="38" fontId="54" fillId="0" borderId="7" xfId="1" applyFont="1" applyBorder="1" applyAlignment="1" applyProtection="1">
      <alignment horizontal="center" vertical="center" wrapText="1"/>
    </xf>
    <xf numFmtId="179" fontId="54" fillId="0" borderId="5" xfId="1" applyNumberFormat="1" applyFont="1" applyBorder="1" applyAlignment="1" applyProtection="1">
      <alignment horizontal="right" vertical="center" wrapText="1"/>
    </xf>
    <xf numFmtId="179" fontId="54" fillId="0" borderId="6" xfId="1" applyNumberFormat="1" applyFont="1" applyBorder="1" applyAlignment="1" applyProtection="1">
      <alignment horizontal="right" vertical="center" wrapText="1"/>
    </xf>
    <xf numFmtId="0" fontId="55" fillId="0" borderId="5"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55" fillId="0" borderId="7" xfId="0" applyFont="1" applyBorder="1" applyAlignment="1" applyProtection="1">
      <alignment horizontal="center" vertical="center" wrapText="1"/>
    </xf>
    <xf numFmtId="0" fontId="55" fillId="0" borderId="8" xfId="0" applyFont="1" applyBorder="1" applyAlignment="1" applyProtection="1">
      <alignment horizontal="center" vertical="center" wrapText="1"/>
    </xf>
    <xf numFmtId="0" fontId="55" fillId="0" borderId="9" xfId="0" applyFont="1" applyBorder="1" applyAlignment="1" applyProtection="1">
      <alignment horizontal="center" vertical="center" wrapText="1"/>
    </xf>
    <xf numFmtId="0" fontId="55" fillId="0" borderId="10" xfId="0" applyFont="1" applyBorder="1" applyAlignment="1" applyProtection="1">
      <alignment horizontal="center" vertical="center" wrapText="1"/>
    </xf>
    <xf numFmtId="0" fontId="55" fillId="0" borderId="13" xfId="0" applyFont="1" applyBorder="1" applyAlignment="1" applyProtection="1">
      <alignment horizontal="center" vertical="center" wrapText="1"/>
    </xf>
    <xf numFmtId="0" fontId="55" fillId="0" borderId="0" xfId="0" applyFont="1" applyBorder="1" applyAlignment="1" applyProtection="1">
      <alignment horizontal="center" vertical="center" wrapText="1"/>
    </xf>
    <xf numFmtId="0" fontId="55" fillId="0" borderId="92" xfId="0" applyFont="1" applyBorder="1" applyAlignment="1" applyProtection="1">
      <alignment horizontal="center" vertical="center" wrapText="1"/>
    </xf>
    <xf numFmtId="0" fontId="55" fillId="0" borderId="2" xfId="0" applyFont="1" applyBorder="1" applyAlignment="1" applyProtection="1">
      <alignment horizontal="center" vertical="center" wrapText="1"/>
    </xf>
    <xf numFmtId="0" fontId="55" fillId="0" borderId="3" xfId="0" applyFont="1" applyBorder="1" applyAlignment="1" applyProtection="1">
      <alignment horizontal="center" vertical="center" wrapText="1"/>
    </xf>
    <xf numFmtId="0" fontId="55" fillId="0" borderId="4" xfId="0" applyFont="1" applyBorder="1" applyAlignment="1" applyProtection="1">
      <alignment horizontal="center" vertical="center" wrapText="1"/>
    </xf>
    <xf numFmtId="0" fontId="38" fillId="0" borderId="0" xfId="0" applyFont="1" applyBorder="1" applyAlignment="1" applyProtection="1">
      <alignment horizontal="left" vertical="center" wrapText="1"/>
    </xf>
    <xf numFmtId="40" fontId="54" fillId="0" borderId="5" xfId="1" applyNumberFormat="1" applyFont="1" applyBorder="1" applyAlignment="1" applyProtection="1">
      <alignment horizontal="right" vertical="center" wrapText="1"/>
    </xf>
    <xf numFmtId="40" fontId="54" fillId="0" borderId="6" xfId="1" applyNumberFormat="1" applyFont="1" applyBorder="1" applyAlignment="1" applyProtection="1">
      <alignment horizontal="right" vertical="center" wrapText="1"/>
    </xf>
    <xf numFmtId="0" fontId="54" fillId="0" borderId="5" xfId="0" applyFont="1" applyBorder="1" applyAlignment="1" applyProtection="1">
      <alignment horizontal="center" vertical="top" wrapText="1"/>
    </xf>
    <xf numFmtId="0" fontId="54" fillId="0" borderId="6" xfId="0" applyFont="1" applyBorder="1" applyAlignment="1" applyProtection="1">
      <alignment horizontal="center" vertical="top" wrapText="1"/>
    </xf>
    <xf numFmtId="0" fontId="54" fillId="0" borderId="7" xfId="0" applyFont="1" applyBorder="1" applyAlignment="1" applyProtection="1">
      <alignment horizontal="center" vertical="top" wrapText="1"/>
    </xf>
    <xf numFmtId="0" fontId="44" fillId="0" borderId="5" xfId="0" applyFont="1" applyBorder="1" applyAlignment="1" applyProtection="1">
      <alignment horizontal="center" vertical="center" shrinkToFit="1"/>
    </xf>
    <xf numFmtId="0" fontId="43" fillId="0" borderId="7" xfId="0" applyFont="1" applyBorder="1" applyAlignment="1" applyProtection="1">
      <alignment horizontal="center" vertical="center" shrinkToFit="1"/>
    </xf>
    <xf numFmtId="49" fontId="43" fillId="0" borderId="1" xfId="0" applyNumberFormat="1" applyFont="1" applyBorder="1" applyAlignment="1" applyProtection="1">
      <alignment horizontal="left" vertical="top" wrapText="1" shrinkToFit="1"/>
    </xf>
    <xf numFmtId="49" fontId="43" fillId="0" borderId="1" xfId="0" applyNumberFormat="1" applyFont="1" applyBorder="1" applyAlignment="1" applyProtection="1">
      <alignment horizontal="left" vertical="top" shrinkToFit="1"/>
    </xf>
    <xf numFmtId="0" fontId="41" fillId="0" borderId="1" xfId="0" applyFont="1" applyBorder="1" applyAlignment="1">
      <alignment horizontal="center" vertical="center"/>
    </xf>
    <xf numFmtId="49" fontId="41" fillId="0" borderId="1" xfId="0" applyNumberFormat="1" applyFont="1" applyBorder="1" applyAlignment="1" applyProtection="1">
      <alignment horizontal="center" vertical="center" shrinkToFit="1"/>
      <protection locked="0"/>
    </xf>
    <xf numFmtId="49" fontId="41" fillId="0" borderId="1" xfId="0" applyNumberFormat="1" applyFont="1" applyBorder="1" applyAlignment="1">
      <alignment horizontal="center" vertical="center" shrinkToFit="1"/>
    </xf>
    <xf numFmtId="49" fontId="41" fillId="0" borderId="25" xfId="0" applyNumberFormat="1" applyFont="1" applyBorder="1" applyAlignment="1" applyProtection="1">
      <alignment horizontal="center" vertical="center" shrinkToFit="1"/>
      <protection locked="0"/>
    </xf>
    <xf numFmtId="0" fontId="41" fillId="0" borderId="1" xfId="0" applyFont="1" applyBorder="1" applyAlignment="1">
      <alignment horizontal="center" vertical="center" shrinkToFit="1"/>
    </xf>
    <xf numFmtId="49" fontId="49" fillId="0" borderId="1" xfId="7" applyNumberFormat="1" applyFont="1" applyBorder="1" applyAlignment="1" applyProtection="1">
      <alignment horizontal="left" vertical="center" shrinkToFit="1"/>
      <protection locked="0"/>
    </xf>
    <xf numFmtId="49" fontId="41" fillId="0" borderId="1" xfId="0" applyNumberFormat="1" applyFont="1" applyBorder="1" applyAlignment="1" applyProtection="1">
      <alignment horizontal="left" vertical="center" shrinkToFit="1"/>
      <protection locked="0"/>
    </xf>
    <xf numFmtId="49" fontId="41" fillId="0" borderId="25" xfId="0" applyNumberFormat="1" applyFont="1" applyBorder="1" applyAlignment="1" applyProtection="1">
      <alignment horizontal="left" vertical="center" shrinkToFit="1"/>
      <protection locked="0"/>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32" xfId="0" applyFont="1" applyBorder="1" applyAlignment="1" applyProtection="1">
      <alignment horizontal="center" vertical="center" wrapText="1"/>
    </xf>
    <xf numFmtId="0" fontId="41" fillId="0" borderId="9" xfId="0" applyFont="1" applyBorder="1" applyAlignment="1" applyProtection="1">
      <alignment horizontal="center" vertical="center" wrapText="1"/>
    </xf>
    <xf numFmtId="0" fontId="41" fillId="0" borderId="10"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92" xfId="0" applyFont="1" applyBorder="1" applyAlignment="1" applyProtection="1">
      <alignment horizontal="center" vertical="center" wrapText="1"/>
    </xf>
    <xf numFmtId="0" fontId="48" fillId="0" borderId="5"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1" fillId="0" borderId="1" xfId="0" applyFont="1" applyBorder="1" applyAlignment="1">
      <alignment horizontal="center" vertical="center" wrapText="1"/>
    </xf>
    <xf numFmtId="0" fontId="41" fillId="0" borderId="1" xfId="0" applyFont="1" applyBorder="1" applyAlignment="1" applyProtection="1">
      <alignment horizontal="center" vertical="center" shrinkToFit="1"/>
      <protection locked="0"/>
    </xf>
    <xf numFmtId="49" fontId="41" fillId="0" borderId="1" xfId="0" applyNumberFormat="1" applyFont="1" applyBorder="1" applyAlignment="1" applyProtection="1">
      <alignment horizontal="center" vertical="center" wrapText="1"/>
    </xf>
    <xf numFmtId="49" fontId="41" fillId="0" borderId="25" xfId="0" applyNumberFormat="1" applyFont="1" applyBorder="1" applyAlignment="1" applyProtection="1">
      <alignment horizontal="center" vertical="center" wrapText="1"/>
    </xf>
    <xf numFmtId="0" fontId="41" fillId="0" borderId="8" xfId="0" applyFont="1" applyBorder="1" applyAlignment="1" applyProtection="1">
      <alignment horizontal="center" vertical="center" wrapText="1"/>
    </xf>
    <xf numFmtId="0" fontId="41" fillId="0" borderId="8" xfId="0" applyFont="1" applyBorder="1" applyAlignment="1" applyProtection="1">
      <alignment horizontal="left" vertical="center" wrapText="1"/>
      <protection locked="0"/>
    </xf>
    <xf numFmtId="0" fontId="41" fillId="0" borderId="9" xfId="0" applyFont="1" applyBorder="1" applyAlignment="1" applyProtection="1">
      <alignment horizontal="left" vertical="center" wrapText="1"/>
      <protection locked="0"/>
    </xf>
    <xf numFmtId="0" fontId="41" fillId="0" borderId="26" xfId="0" applyFont="1" applyBorder="1" applyAlignment="1" applyProtection="1">
      <alignment horizontal="left" vertical="center" wrapText="1"/>
      <protection locked="0"/>
    </xf>
    <xf numFmtId="0" fontId="41" fillId="0" borderId="8" xfId="0" applyFont="1" applyBorder="1" applyAlignment="1" applyProtection="1">
      <alignment horizontal="center" vertical="center"/>
    </xf>
    <xf numFmtId="0" fontId="41" fillId="0" borderId="9" xfId="0" applyFont="1" applyBorder="1" applyAlignment="1" applyProtection="1">
      <alignment horizontal="center" vertical="center"/>
    </xf>
    <xf numFmtId="49" fontId="41" fillId="0" borderId="9" xfId="0" applyNumberFormat="1" applyFont="1" applyBorder="1" applyAlignment="1" applyProtection="1">
      <alignment horizontal="center" vertical="center"/>
      <protection locked="0"/>
    </xf>
    <xf numFmtId="49" fontId="43" fillId="0" borderId="9" xfId="0" applyNumberFormat="1" applyFont="1" applyBorder="1" applyAlignment="1" applyProtection="1">
      <alignment vertical="center" shrinkToFit="1"/>
    </xf>
    <xf numFmtId="49" fontId="43" fillId="0" borderId="26" xfId="0" applyNumberFormat="1" applyFont="1" applyBorder="1" applyAlignment="1" applyProtection="1">
      <alignment vertical="center" shrinkToFit="1"/>
    </xf>
    <xf numFmtId="49" fontId="41" fillId="0" borderId="1" xfId="0" applyNumberFormat="1" applyFont="1" applyBorder="1" applyAlignment="1" applyProtection="1">
      <alignment horizontal="center" vertical="center"/>
    </xf>
    <xf numFmtId="0" fontId="41" fillId="0" borderId="101" xfId="0" applyFont="1" applyBorder="1" applyAlignment="1">
      <alignment horizontal="center" vertical="center"/>
    </xf>
    <xf numFmtId="0" fontId="41" fillId="0" borderId="22" xfId="0" applyFont="1" applyBorder="1" applyAlignment="1">
      <alignment horizontal="center" vertical="center"/>
    </xf>
    <xf numFmtId="0" fontId="41" fillId="0" borderId="21" xfId="0" applyFont="1" applyBorder="1" applyAlignment="1">
      <alignment horizontal="center" vertical="center"/>
    </xf>
    <xf numFmtId="0" fontId="41" fillId="0" borderId="68" xfId="0" applyFont="1" applyBorder="1" applyAlignment="1">
      <alignment horizontal="center" vertical="center"/>
    </xf>
    <xf numFmtId="49" fontId="41" fillId="0" borderId="15" xfId="0" applyNumberFormat="1" applyFont="1" applyBorder="1" applyAlignment="1" applyProtection="1">
      <alignment horizontal="left" vertical="center" shrinkToFit="1"/>
      <protection locked="0"/>
    </xf>
    <xf numFmtId="49" fontId="41" fillId="0" borderId="16" xfId="0" applyNumberFormat="1" applyFont="1" applyBorder="1" applyAlignment="1" applyProtection="1">
      <alignment horizontal="left" vertical="center" shrinkToFit="1"/>
      <protection locked="0"/>
    </xf>
    <xf numFmtId="49" fontId="41" fillId="0" borderId="11" xfId="0" applyNumberFormat="1" applyFont="1" applyBorder="1" applyAlignment="1" applyProtection="1">
      <alignment horizontal="center" vertical="center" shrinkToFit="1"/>
      <protection locked="0"/>
    </xf>
    <xf numFmtId="0" fontId="38" fillId="0" borderId="8" xfId="0" applyFont="1" applyBorder="1" applyAlignment="1" applyProtection="1">
      <alignment horizontal="left" vertical="top" wrapText="1"/>
      <protection locked="0"/>
    </xf>
    <xf numFmtId="0" fontId="38" fillId="0" borderId="9" xfId="0" applyFont="1" applyBorder="1" applyAlignment="1" applyProtection="1">
      <alignment horizontal="left" vertical="top" wrapText="1"/>
      <protection locked="0"/>
    </xf>
    <xf numFmtId="0" fontId="38" fillId="0" borderId="26" xfId="0" applyFont="1" applyBorder="1" applyAlignment="1" applyProtection="1">
      <alignment horizontal="left" vertical="top" wrapText="1"/>
      <protection locked="0"/>
    </xf>
    <xf numFmtId="0" fontId="38" fillId="0" borderId="13" xfId="0" applyFont="1" applyBorder="1" applyAlignment="1" applyProtection="1">
      <alignment horizontal="left" vertical="top" wrapText="1"/>
      <protection locked="0"/>
    </xf>
    <xf numFmtId="0" fontId="38" fillId="0" borderId="28" xfId="0" applyFont="1" applyBorder="1" applyAlignment="1" applyProtection="1">
      <alignment horizontal="left" vertical="top" wrapText="1"/>
      <protection locked="0"/>
    </xf>
    <xf numFmtId="0" fontId="38" fillId="0" borderId="2" xfId="0" applyFont="1" applyBorder="1" applyAlignment="1" applyProtection="1">
      <alignment horizontal="left" vertical="top" wrapText="1"/>
      <protection locked="0"/>
    </xf>
    <xf numFmtId="0" fontId="38" fillId="0" borderId="3" xfId="0" applyFont="1" applyBorder="1" applyAlignment="1" applyProtection="1">
      <alignment horizontal="left" vertical="top" wrapText="1"/>
      <protection locked="0"/>
    </xf>
    <xf numFmtId="0" fontId="38" fillId="0" borderId="30" xfId="0" applyFont="1" applyBorder="1" applyAlignment="1" applyProtection="1">
      <alignment horizontal="left" vertical="top" wrapText="1"/>
      <protection locked="0"/>
    </xf>
    <xf numFmtId="0" fontId="52" fillId="0" borderId="38" xfId="0" applyFont="1" applyBorder="1" applyAlignment="1">
      <alignment horizontal="left" vertical="center"/>
    </xf>
    <xf numFmtId="0" fontId="52" fillId="0" borderId="22" xfId="0" applyFont="1" applyBorder="1" applyAlignment="1">
      <alignment horizontal="left" vertical="center"/>
    </xf>
    <xf numFmtId="0" fontId="52" fillId="0" borderId="33" xfId="0" applyFont="1" applyBorder="1" applyAlignment="1">
      <alignment horizontal="left" vertical="center"/>
    </xf>
    <xf numFmtId="0" fontId="41" fillId="0" borderId="38" xfId="0" applyFont="1" applyBorder="1" applyAlignment="1" applyProtection="1">
      <alignment horizontal="left" vertical="center"/>
    </xf>
    <xf numFmtId="0" fontId="41" fillId="0" borderId="22" xfId="0" applyFont="1" applyBorder="1" applyAlignment="1" applyProtection="1">
      <alignment horizontal="left" vertical="center"/>
    </xf>
    <xf numFmtId="0" fontId="41" fillId="0" borderId="33" xfId="0" applyFont="1" applyBorder="1" applyAlignment="1" applyProtection="1">
      <alignment horizontal="left" vertical="center"/>
    </xf>
    <xf numFmtId="0" fontId="41" fillId="0" borderId="94" xfId="0" applyFont="1" applyBorder="1" applyAlignment="1" applyProtection="1">
      <alignment horizontal="left" vertical="center"/>
    </xf>
    <xf numFmtId="0" fontId="41" fillId="0" borderId="95" xfId="0" applyFont="1" applyBorder="1" applyAlignment="1" applyProtection="1">
      <alignment horizontal="left" vertical="center"/>
    </xf>
    <xf numFmtId="0" fontId="41" fillId="0" borderId="96" xfId="0" applyFont="1" applyBorder="1" applyAlignment="1" applyProtection="1">
      <alignment horizontal="left" vertical="center"/>
    </xf>
    <xf numFmtId="0" fontId="38" fillId="0" borderId="34" xfId="0" applyFont="1" applyBorder="1" applyAlignment="1" applyProtection="1">
      <alignment horizontal="left" vertical="top" wrapText="1"/>
      <protection locked="0"/>
    </xf>
    <xf numFmtId="0" fontId="38" fillId="0" borderId="0" xfId="0" applyFont="1" applyBorder="1" applyAlignment="1" applyProtection="1">
      <alignment horizontal="left" vertical="top"/>
      <protection locked="0"/>
    </xf>
    <xf numFmtId="0" fontId="38" fillId="0" borderId="28" xfId="0" applyFont="1" applyBorder="1" applyAlignment="1" applyProtection="1">
      <alignment horizontal="left" vertical="top"/>
      <protection locked="0"/>
    </xf>
    <xf numFmtId="0" fontId="38" fillId="0" borderId="34" xfId="0" applyFont="1" applyBorder="1" applyAlignment="1" applyProtection="1">
      <alignment horizontal="left" vertical="top"/>
      <protection locked="0"/>
    </xf>
    <xf numFmtId="0" fontId="38" fillId="0" borderId="35" xfId="0" applyFont="1" applyBorder="1" applyAlignment="1" applyProtection="1">
      <alignment horizontal="left" vertical="top"/>
      <protection locked="0"/>
    </xf>
    <xf numFmtId="0" fontId="38" fillId="0" borderId="36" xfId="0" applyFont="1" applyBorder="1" applyAlignment="1" applyProtection="1">
      <alignment horizontal="left" vertical="top"/>
      <protection locked="0"/>
    </xf>
    <xf numFmtId="0" fontId="38" fillId="0" borderId="37" xfId="0" applyFont="1" applyBorder="1" applyAlignment="1" applyProtection="1">
      <alignment horizontal="left" vertical="top"/>
      <protection locked="0"/>
    </xf>
    <xf numFmtId="0" fontId="41" fillId="0" borderId="1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8" xfId="0" applyFont="1" applyBorder="1" applyAlignment="1">
      <alignment horizontal="center" vertical="center" shrinkToFit="1"/>
    </xf>
    <xf numFmtId="49" fontId="49" fillId="0" borderId="18" xfId="7" applyNumberFormat="1" applyFont="1" applyBorder="1" applyAlignment="1" applyProtection="1">
      <alignment horizontal="left" vertical="center" shrinkToFit="1"/>
      <protection locked="0"/>
    </xf>
    <xf numFmtId="49" fontId="41" fillId="0" borderId="18" xfId="0" applyNumberFormat="1" applyFont="1" applyBorder="1" applyAlignment="1" applyProtection="1">
      <alignment horizontal="left" vertical="center" shrinkToFit="1"/>
      <protection locked="0"/>
    </xf>
    <xf numFmtId="49" fontId="41" fillId="0" borderId="19" xfId="0" applyNumberFormat="1" applyFont="1" applyBorder="1" applyAlignment="1" applyProtection="1">
      <alignment horizontal="left" vertical="center" shrinkToFit="1"/>
      <protection locked="0"/>
    </xf>
    <xf numFmtId="178" fontId="44" fillId="0" borderId="0" xfId="0" applyNumberFormat="1" applyFont="1" applyAlignment="1" applyProtection="1">
      <alignment horizontal="right" vertical="center"/>
    </xf>
    <xf numFmtId="0" fontId="41" fillId="0" borderId="14" xfId="0" applyFont="1" applyBorder="1" applyAlignment="1" applyProtection="1">
      <alignment horizontal="center" vertical="center" wrapText="1"/>
    </xf>
    <xf numFmtId="0" fontId="41" fillId="0" borderId="15" xfId="0" applyFont="1" applyBorder="1" applyAlignment="1" applyProtection="1">
      <alignment horizontal="center" vertical="center" wrapText="1"/>
    </xf>
    <xf numFmtId="0" fontId="41" fillId="0" borderId="31" xfId="0" applyFont="1" applyBorder="1" applyAlignment="1" applyProtection="1">
      <alignment horizontal="center" vertical="center" wrapText="1"/>
    </xf>
    <xf numFmtId="0" fontId="41" fillId="0" borderId="11" xfId="0" applyFont="1" applyBorder="1" applyAlignment="1" applyProtection="1">
      <alignment horizontal="center" vertical="center" wrapText="1"/>
    </xf>
    <xf numFmtId="0" fontId="42" fillId="0" borderId="15" xfId="0" applyFont="1" applyBorder="1" applyAlignment="1" applyProtection="1">
      <alignment horizontal="left" vertical="center" wrapText="1"/>
      <protection locked="0"/>
    </xf>
    <xf numFmtId="0" fontId="41" fillId="0" borderId="15" xfId="0" applyFont="1" applyBorder="1" applyAlignment="1" applyProtection="1">
      <alignment horizontal="left" vertical="center" wrapText="1"/>
      <protection locked="0"/>
    </xf>
    <xf numFmtId="0" fontId="41" fillId="0" borderId="16" xfId="0" applyFont="1" applyBorder="1" applyAlignment="1" applyProtection="1">
      <alignment horizontal="left" vertical="center" wrapText="1"/>
      <protection locked="0"/>
    </xf>
    <xf numFmtId="0" fontId="41" fillId="0" borderId="11" xfId="0" applyFont="1" applyBorder="1" applyAlignment="1" applyProtection="1">
      <alignment horizontal="left" vertical="center" wrapText="1"/>
      <protection locked="0"/>
    </xf>
    <xf numFmtId="0" fontId="41" fillId="0" borderId="97" xfId="0" applyFont="1" applyBorder="1" applyAlignment="1" applyProtection="1">
      <alignment horizontal="left" vertical="center" wrapText="1"/>
      <protection locked="0"/>
    </xf>
    <xf numFmtId="0" fontId="38" fillId="0" borderId="14" xfId="0" applyFont="1" applyBorder="1" applyAlignment="1" applyProtection="1">
      <alignment horizontal="center" vertical="center" wrapText="1"/>
    </xf>
    <xf numFmtId="0" fontId="41" fillId="0" borderId="27"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1" xfId="0" applyFont="1" applyBorder="1" applyAlignment="1" applyProtection="1">
      <alignment horizontal="left" vertical="center" wrapText="1"/>
      <protection locked="0"/>
    </xf>
    <xf numFmtId="0" fontId="41" fillId="0" borderId="25" xfId="0" applyFont="1" applyBorder="1" applyAlignment="1" applyProtection="1">
      <alignment horizontal="left" vertical="center" wrapText="1"/>
      <protection locked="0"/>
    </xf>
    <xf numFmtId="0" fontId="41" fillId="0" borderId="23" xfId="0" applyFont="1" applyBorder="1" applyAlignment="1" applyProtection="1">
      <alignment horizontal="center" vertical="center" wrapText="1"/>
    </xf>
    <xf numFmtId="0" fontId="41" fillId="0" borderId="12" xfId="0" applyFont="1" applyBorder="1" applyAlignment="1" applyProtection="1">
      <alignment horizontal="center" vertical="center" wrapText="1"/>
    </xf>
    <xf numFmtId="49" fontId="41" fillId="0" borderId="20" xfId="0" applyNumberFormat="1" applyFont="1" applyBorder="1" applyAlignment="1" applyProtection="1">
      <alignment horizontal="center" vertical="center" wrapText="1"/>
    </xf>
    <xf numFmtId="49" fontId="41" fillId="0" borderId="21" xfId="0" applyNumberFormat="1" applyFont="1" applyBorder="1" applyAlignment="1" applyProtection="1">
      <alignment horizontal="center" vertical="center"/>
    </xf>
    <xf numFmtId="49" fontId="41" fillId="0" borderId="24" xfId="0" applyNumberFormat="1" applyFont="1" applyBorder="1" applyAlignment="1" applyProtection="1">
      <alignment horizontal="center" vertical="center"/>
    </xf>
    <xf numFmtId="49" fontId="41" fillId="0" borderId="25" xfId="0" applyNumberFormat="1" applyFont="1" applyBorder="1" applyAlignment="1" applyProtection="1">
      <alignment horizontal="center" vertical="center"/>
    </xf>
    <xf numFmtId="49" fontId="41" fillId="0" borderId="5" xfId="0" applyNumberFormat="1" applyFont="1" applyBorder="1" applyAlignment="1" applyProtection="1">
      <alignment horizontal="center" vertical="center" wrapText="1"/>
    </xf>
    <xf numFmtId="49" fontId="41" fillId="0" borderId="6" xfId="0" applyNumberFormat="1" applyFont="1" applyBorder="1" applyAlignment="1" applyProtection="1">
      <alignment horizontal="center" vertical="center"/>
    </xf>
    <xf numFmtId="49" fontId="41" fillId="0" borderId="29" xfId="0" applyNumberFormat="1" applyFont="1" applyBorder="1" applyAlignment="1" applyProtection="1">
      <alignment horizontal="center" vertical="center"/>
    </xf>
    <xf numFmtId="0" fontId="41" fillId="0" borderId="17" xfId="0" applyFont="1" applyBorder="1" applyAlignment="1" applyProtection="1">
      <alignment horizontal="center" vertical="center" shrinkToFit="1"/>
    </xf>
    <xf numFmtId="0" fontId="41" fillId="0" borderId="18" xfId="0" applyFont="1" applyBorder="1" applyAlignment="1" applyProtection="1">
      <alignment horizontal="center" vertical="center" shrinkToFit="1"/>
    </xf>
    <xf numFmtId="0" fontId="41" fillId="0" borderId="22" xfId="0" applyFont="1" applyBorder="1" applyAlignment="1">
      <alignment horizontal="left" vertical="center"/>
    </xf>
    <xf numFmtId="0" fontId="42" fillId="0" borderId="0" xfId="0" applyFont="1" applyAlignment="1">
      <alignment horizontal="left" vertical="center" wrapText="1"/>
    </xf>
    <xf numFmtId="0" fontId="38" fillId="0" borderId="0" xfId="0" applyFont="1" applyAlignment="1" applyProtection="1">
      <alignment horizontal="left" vertical="top"/>
      <protection locked="0"/>
    </xf>
    <xf numFmtId="0" fontId="38" fillId="0" borderId="38" xfId="0" applyFont="1" applyBorder="1" applyAlignment="1" applyProtection="1">
      <alignment horizontal="left" vertical="top" wrapText="1"/>
      <protection locked="0"/>
    </xf>
    <xf numFmtId="0" fontId="38" fillId="0" borderId="22" xfId="0" applyFont="1" applyBorder="1" applyAlignment="1" applyProtection="1">
      <alignment horizontal="left" vertical="top" wrapText="1"/>
      <protection locked="0"/>
    </xf>
    <xf numFmtId="0" fontId="38" fillId="0" borderId="33"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41" fillId="0" borderId="94" xfId="0" applyFont="1" applyBorder="1" applyAlignment="1">
      <alignment horizontal="left" vertical="center"/>
    </xf>
    <xf numFmtId="0" fontId="41" fillId="0" borderId="95" xfId="0" applyFont="1" applyBorder="1" applyAlignment="1">
      <alignment horizontal="left" vertical="center"/>
    </xf>
    <xf numFmtId="0" fontId="41" fillId="0" borderId="96" xfId="0" applyFont="1" applyBorder="1" applyAlignment="1">
      <alignment horizontal="left" vertical="center"/>
    </xf>
    <xf numFmtId="0" fontId="38" fillId="0" borderId="38" xfId="0" applyFont="1" applyBorder="1" applyAlignment="1">
      <alignment horizontal="left" vertical="top" wrapText="1"/>
    </xf>
    <xf numFmtId="0" fontId="38" fillId="0" borderId="22" xfId="0" applyFont="1" applyBorder="1" applyAlignment="1">
      <alignment horizontal="left" vertical="top" wrapText="1"/>
    </xf>
    <xf numFmtId="0" fontId="38" fillId="0" borderId="33" xfId="0" applyFont="1" applyBorder="1" applyAlignment="1">
      <alignment horizontal="left" vertical="top" wrapText="1"/>
    </xf>
    <xf numFmtId="0" fontId="44" fillId="2" borderId="1" xfId="0" applyFont="1" applyFill="1" applyBorder="1" applyAlignment="1" applyProtection="1">
      <alignment horizontal="center" vertical="center"/>
    </xf>
    <xf numFmtId="177" fontId="41" fillId="2" borderId="1" xfId="0" applyNumberFormat="1" applyFont="1" applyFill="1" applyBorder="1" applyAlignment="1" applyProtection="1">
      <alignment horizontal="center" vertical="top" shrinkToFit="1"/>
    </xf>
    <xf numFmtId="0" fontId="41" fillId="2" borderId="1" xfId="0" applyFont="1" applyFill="1" applyBorder="1" applyAlignment="1" applyProtection="1">
      <alignment horizontal="center" vertical="top" shrinkToFit="1"/>
    </xf>
    <xf numFmtId="0" fontId="41" fillId="0" borderId="1" xfId="0" applyFont="1" applyBorder="1" applyAlignment="1" applyProtection="1">
      <alignment horizontal="left" vertical="center"/>
      <protection locked="0"/>
    </xf>
    <xf numFmtId="38" fontId="41" fillId="2" borderId="1" xfId="1" applyFont="1" applyFill="1" applyBorder="1" applyAlignment="1" applyProtection="1">
      <alignment horizontal="center" vertical="center"/>
    </xf>
    <xf numFmtId="57" fontId="41" fillId="2" borderId="6" xfId="1" applyNumberFormat="1" applyFont="1" applyFill="1" applyBorder="1" applyAlignment="1" applyProtection="1">
      <alignment horizontal="center" vertical="center"/>
      <protection locked="0"/>
    </xf>
    <xf numFmtId="57" fontId="41" fillId="2" borderId="7" xfId="1" applyNumberFormat="1" applyFont="1" applyFill="1" applyBorder="1" applyAlignment="1" applyProtection="1">
      <alignment horizontal="center" vertical="center"/>
      <protection locked="0"/>
    </xf>
    <xf numFmtId="38" fontId="41" fillId="2" borderId="1" xfId="1" applyFont="1" applyFill="1" applyBorder="1" applyAlignment="1" applyProtection="1">
      <alignment horizontal="right" vertical="center" shrinkToFit="1"/>
      <protection locked="0"/>
    </xf>
    <xf numFmtId="0" fontId="56" fillId="2" borderId="1" xfId="0" applyFont="1" applyFill="1" applyBorder="1" applyAlignment="1" applyProtection="1">
      <alignment horizontal="center" vertical="top" wrapText="1"/>
    </xf>
    <xf numFmtId="0" fontId="56" fillId="2" borderId="1" xfId="0" applyFont="1" applyFill="1" applyBorder="1" applyAlignment="1" applyProtection="1">
      <alignment horizontal="center" vertical="top"/>
    </xf>
    <xf numFmtId="0" fontId="56" fillId="2" borderId="25" xfId="0" applyFont="1" applyFill="1" applyBorder="1" applyAlignment="1" applyProtection="1">
      <alignment horizontal="center" vertical="top"/>
    </xf>
    <xf numFmtId="0" fontId="41" fillId="0" borderId="11" xfId="0" applyFont="1" applyBorder="1" applyAlignment="1">
      <alignment horizontal="center" vertical="center" shrinkToFit="1"/>
    </xf>
    <xf numFmtId="0" fontId="38" fillId="0" borderId="34" xfId="0" applyFont="1" applyBorder="1" applyAlignment="1">
      <alignment horizontal="left" vertical="top"/>
    </xf>
    <xf numFmtId="0" fontId="38" fillId="0" borderId="0" xfId="0" applyFont="1" applyAlignment="1">
      <alignment horizontal="left" vertical="top"/>
    </xf>
    <xf numFmtId="0" fontId="38" fillId="0" borderId="28" xfId="0" applyFont="1" applyBorder="1" applyAlignment="1">
      <alignment horizontal="left" vertical="top"/>
    </xf>
    <xf numFmtId="0" fontId="38" fillId="0" borderId="35" xfId="0" applyFont="1" applyBorder="1" applyAlignment="1">
      <alignment horizontal="left" vertical="top"/>
    </xf>
    <xf numFmtId="0" fontId="38" fillId="0" borderId="36" xfId="0" applyFont="1" applyBorder="1" applyAlignment="1">
      <alignment horizontal="left" vertical="top"/>
    </xf>
    <xf numFmtId="0" fontId="38" fillId="0" borderId="37" xfId="0" applyFont="1" applyBorder="1" applyAlignment="1">
      <alignment horizontal="left" vertical="top"/>
    </xf>
    <xf numFmtId="0" fontId="41" fillId="0" borderId="34" xfId="0" applyFont="1" applyBorder="1" applyAlignment="1" applyProtection="1">
      <alignment horizontal="left" vertical="top"/>
      <protection locked="0"/>
    </xf>
    <xf numFmtId="0" fontId="41" fillId="0" borderId="0" xfId="0" applyFont="1" applyBorder="1" applyAlignment="1" applyProtection="1">
      <alignment horizontal="left" vertical="top"/>
      <protection locked="0"/>
    </xf>
    <xf numFmtId="0" fontId="41" fillId="0" borderId="28" xfId="0" applyFont="1" applyBorder="1" applyAlignment="1" applyProtection="1">
      <alignment horizontal="left" vertical="top"/>
      <protection locked="0"/>
    </xf>
    <xf numFmtId="49" fontId="41" fillId="0" borderId="18" xfId="0" applyNumberFormat="1" applyFont="1" applyBorder="1" applyAlignment="1" applyProtection="1">
      <alignment horizontal="center" vertical="center" wrapText="1"/>
      <protection locked="0"/>
    </xf>
    <xf numFmtId="0" fontId="42" fillId="0" borderId="18" xfId="0" applyFont="1" applyBorder="1" applyAlignment="1" applyProtection="1">
      <alignment horizontal="left" vertical="center" wrapText="1"/>
    </xf>
    <xf numFmtId="0" fontId="42" fillId="0" borderId="19" xfId="0" applyFont="1" applyBorder="1" applyAlignment="1" applyProtection="1">
      <alignment horizontal="left" vertical="center" wrapText="1"/>
    </xf>
    <xf numFmtId="49" fontId="38" fillId="0" borderId="13" xfId="0" applyNumberFormat="1" applyFont="1" applyBorder="1" applyAlignment="1" applyProtection="1">
      <alignment horizontal="left" vertical="top" wrapText="1"/>
      <protection locked="0"/>
    </xf>
    <xf numFmtId="49" fontId="38" fillId="0" borderId="0" xfId="0" applyNumberFormat="1" applyFont="1" applyBorder="1" applyAlignment="1" applyProtection="1">
      <alignment horizontal="left" vertical="top" wrapText="1"/>
      <protection locked="0"/>
    </xf>
    <xf numFmtId="49" fontId="38" fillId="0" borderId="28" xfId="0" applyNumberFormat="1" applyFont="1" applyBorder="1" applyAlignment="1" applyProtection="1">
      <alignment horizontal="left" vertical="top" wrapText="1"/>
      <protection locked="0"/>
    </xf>
    <xf numFmtId="0" fontId="42" fillId="0" borderId="34" xfId="0" applyFont="1" applyBorder="1" applyAlignment="1" applyProtection="1">
      <alignment horizontal="left" vertical="top" wrapText="1"/>
      <protection locked="0"/>
    </xf>
    <xf numFmtId="0" fontId="42" fillId="0" borderId="0" xfId="0" applyFont="1" applyBorder="1" applyAlignment="1" applyProtection="1">
      <alignment horizontal="left" vertical="top" wrapText="1"/>
      <protection locked="0"/>
    </xf>
    <xf numFmtId="0" fontId="42" fillId="0" borderId="28" xfId="0" applyFont="1" applyBorder="1" applyAlignment="1" applyProtection="1">
      <alignment horizontal="left" vertical="top" wrapText="1"/>
      <protection locked="0"/>
    </xf>
    <xf numFmtId="0" fontId="42" fillId="0" borderId="35" xfId="0" applyFont="1" applyBorder="1" applyAlignment="1" applyProtection="1">
      <alignment horizontal="left" vertical="top" wrapText="1"/>
      <protection locked="0"/>
    </xf>
    <xf numFmtId="0" fontId="42" fillId="0" borderId="36" xfId="0" applyFont="1" applyBorder="1" applyAlignment="1" applyProtection="1">
      <alignment horizontal="left" vertical="top" wrapText="1"/>
      <protection locked="0"/>
    </xf>
    <xf numFmtId="0" fontId="42" fillId="0" borderId="37" xfId="0" applyFont="1" applyBorder="1" applyAlignment="1" applyProtection="1">
      <alignment horizontal="left" vertical="top" wrapText="1"/>
      <protection locked="0"/>
    </xf>
    <xf numFmtId="177" fontId="41" fillId="2" borderId="25" xfId="0" applyNumberFormat="1" applyFont="1" applyFill="1" applyBorder="1" applyAlignment="1" applyProtection="1">
      <alignment horizontal="center" vertical="top" shrinkToFit="1"/>
    </xf>
    <xf numFmtId="38" fontId="41" fillId="2" borderId="1" xfId="1" applyFont="1" applyFill="1" applyBorder="1" applyAlignment="1" applyProtection="1">
      <alignment horizontal="center" vertical="center" shrinkToFit="1"/>
    </xf>
    <xf numFmtId="0" fontId="44" fillId="2" borderId="1" xfId="0" applyFont="1" applyFill="1" applyBorder="1" applyAlignment="1" applyProtection="1">
      <alignment horizontal="center" vertical="center" wrapText="1"/>
    </xf>
    <xf numFmtId="0" fontId="41" fillId="0" borderId="0" xfId="0" applyFont="1" applyBorder="1" applyAlignment="1" applyProtection="1">
      <alignment horizontal="center" vertical="center"/>
    </xf>
    <xf numFmtId="0" fontId="38" fillId="0" borderId="0" xfId="0" applyFont="1" applyBorder="1" applyAlignment="1" applyProtection="1">
      <alignment horizontal="center" vertical="center"/>
    </xf>
    <xf numFmtId="0" fontId="41" fillId="2" borderId="94" xfId="0" applyFont="1" applyFill="1" applyBorder="1" applyAlignment="1" applyProtection="1">
      <alignment horizontal="left" vertical="center"/>
    </xf>
    <xf numFmtId="0" fontId="41" fillId="2" borderId="95" xfId="0" applyFont="1" applyFill="1" applyBorder="1" applyAlignment="1" applyProtection="1">
      <alignment horizontal="left" vertical="center"/>
    </xf>
    <xf numFmtId="0" fontId="41" fillId="2" borderId="96" xfId="0" applyFont="1" applyFill="1" applyBorder="1" applyAlignment="1" applyProtection="1">
      <alignment horizontal="left" vertical="center"/>
    </xf>
    <xf numFmtId="0" fontId="43" fillId="0" borderId="1" xfId="0" applyFont="1" applyBorder="1" applyAlignment="1" applyProtection="1">
      <alignment horizontal="center" vertical="top" wrapText="1"/>
    </xf>
    <xf numFmtId="0" fontId="42" fillId="0" borderId="0" xfId="0" applyFont="1" applyAlignment="1" applyProtection="1">
      <alignment horizontal="left" vertical="top" wrapText="1"/>
      <protection locked="0"/>
    </xf>
    <xf numFmtId="0" fontId="42" fillId="0" borderId="13" xfId="0" applyFont="1" applyBorder="1" applyAlignment="1" applyProtection="1">
      <alignment horizontal="left" vertical="top" wrapText="1"/>
    </xf>
    <xf numFmtId="0" fontId="41" fillId="0" borderId="35" xfId="0" applyFont="1" applyBorder="1" applyAlignment="1">
      <alignment horizontal="left" vertical="center" wrapText="1"/>
    </xf>
    <xf numFmtId="0" fontId="41" fillId="0" borderId="36" xfId="0" applyFont="1" applyBorder="1" applyAlignment="1">
      <alignment horizontal="left" vertical="center" wrapText="1"/>
    </xf>
    <xf numFmtId="0" fontId="41" fillId="0" borderId="37" xfId="0" applyFont="1" applyBorder="1" applyAlignment="1">
      <alignment horizontal="left" vertical="center" wrapText="1"/>
    </xf>
    <xf numFmtId="0" fontId="41" fillId="0" borderId="11" xfId="0" applyFont="1" applyBorder="1" applyAlignment="1">
      <alignment horizontal="center" vertical="center" wrapText="1"/>
    </xf>
    <xf numFmtId="49" fontId="41" fillId="0" borderId="0" xfId="0" applyNumberFormat="1" applyFont="1" applyBorder="1" applyAlignment="1" applyProtection="1">
      <alignment horizontal="left" vertical="center" shrinkToFit="1"/>
    </xf>
    <xf numFmtId="49" fontId="41" fillId="0" borderId="0" xfId="0" applyNumberFormat="1" applyFont="1" applyAlignment="1">
      <alignment horizontal="left" vertical="center" shrinkToFit="1"/>
    </xf>
    <xf numFmtId="0" fontId="38" fillId="0" borderId="1" xfId="0" applyFont="1" applyBorder="1" applyAlignment="1" applyProtection="1">
      <alignment horizontal="center" vertical="top" wrapText="1" shrinkToFit="1"/>
    </xf>
    <xf numFmtId="0" fontId="38" fillId="0" borderId="1" xfId="0" applyFont="1" applyBorder="1" applyAlignment="1" applyProtection="1">
      <alignment horizontal="center" vertical="top" shrinkToFit="1"/>
    </xf>
    <xf numFmtId="176" fontId="44" fillId="0" borderId="5" xfId="0" applyNumberFormat="1" applyFont="1" applyBorder="1" applyAlignment="1" applyProtection="1">
      <alignment horizontal="right" vertical="center" shrinkToFit="1"/>
    </xf>
    <xf numFmtId="176" fontId="44" fillId="0" borderId="6" xfId="0" applyNumberFormat="1" applyFont="1" applyBorder="1" applyAlignment="1" applyProtection="1">
      <alignment horizontal="right" vertical="center" shrinkToFit="1"/>
    </xf>
    <xf numFmtId="0" fontId="41" fillId="0" borderId="0" xfId="0" applyFont="1" applyBorder="1" applyAlignment="1" applyProtection="1">
      <alignment horizontal="left" vertical="top" wrapText="1"/>
      <protection locked="0"/>
    </xf>
    <xf numFmtId="0" fontId="41" fillId="0" borderId="28" xfId="0" applyFont="1" applyBorder="1" applyAlignment="1" applyProtection="1">
      <alignment horizontal="left" vertical="top" wrapText="1"/>
      <protection locked="0"/>
    </xf>
    <xf numFmtId="0" fontId="54" fillId="0" borderId="5" xfId="0" applyFont="1" applyBorder="1" applyAlignment="1" applyProtection="1">
      <alignment horizontal="center" vertical="center" shrinkToFit="1"/>
    </xf>
    <xf numFmtId="0" fontId="54" fillId="0" borderId="6" xfId="0" applyFont="1" applyBorder="1" applyAlignment="1" applyProtection="1">
      <alignment horizontal="center" vertical="center" shrinkToFit="1"/>
    </xf>
    <xf numFmtId="0" fontId="54" fillId="0" borderId="7" xfId="0" applyFont="1" applyBorder="1" applyAlignment="1" applyProtection="1">
      <alignment horizontal="center" vertical="center" shrinkToFit="1"/>
    </xf>
    <xf numFmtId="0" fontId="53" fillId="0" borderId="5" xfId="0" applyFont="1" applyBorder="1" applyAlignment="1" applyProtection="1">
      <alignment horizontal="center" vertical="center" shrinkToFit="1"/>
    </xf>
    <xf numFmtId="0" fontId="53" fillId="0" borderId="6" xfId="0" applyFont="1" applyBorder="1" applyAlignment="1" applyProtection="1">
      <alignment horizontal="center" vertical="center" shrinkToFit="1"/>
    </xf>
    <xf numFmtId="0" fontId="53" fillId="0" borderId="7" xfId="0" applyFont="1" applyBorder="1" applyAlignment="1" applyProtection="1">
      <alignment horizontal="center" vertical="center" shrinkToFit="1"/>
    </xf>
    <xf numFmtId="0" fontId="53" fillId="0" borderId="5" xfId="0" applyFont="1" applyBorder="1" applyAlignment="1" applyProtection="1">
      <alignment horizontal="center" vertical="center" shrinkToFit="1"/>
      <protection locked="0"/>
    </xf>
    <xf numFmtId="0" fontId="53" fillId="0" borderId="6" xfId="0" applyFont="1" applyBorder="1" applyAlignment="1" applyProtection="1">
      <alignment horizontal="center" vertical="center" shrinkToFit="1"/>
      <protection locked="0"/>
    </xf>
    <xf numFmtId="0" fontId="53" fillId="0" borderId="7" xfId="0" applyFont="1" applyBorder="1" applyAlignment="1" applyProtection="1">
      <alignment horizontal="center" vertical="center" shrinkToFit="1"/>
      <protection locked="0"/>
    </xf>
    <xf numFmtId="0" fontId="41" fillId="0" borderId="35" xfId="0" applyFont="1" applyBorder="1" applyAlignment="1" applyProtection="1">
      <alignment horizontal="left" vertical="top"/>
      <protection locked="0"/>
    </xf>
    <xf numFmtId="0" fontId="41" fillId="0" borderId="36" xfId="0" applyFont="1" applyBorder="1" applyAlignment="1" applyProtection="1">
      <alignment horizontal="left" vertical="top"/>
      <protection locked="0"/>
    </xf>
    <xf numFmtId="0" fontId="41" fillId="0" borderId="37" xfId="0" applyFont="1" applyBorder="1" applyAlignment="1" applyProtection="1">
      <alignment horizontal="left" vertical="top"/>
      <protection locked="0"/>
    </xf>
    <xf numFmtId="0" fontId="44" fillId="0" borderId="11" xfId="0" applyFont="1" applyBorder="1" applyAlignment="1" applyProtection="1">
      <alignment horizontal="left" vertical="center" shrinkToFit="1"/>
    </xf>
    <xf numFmtId="49" fontId="44" fillId="0" borderId="12" xfId="0" applyNumberFormat="1" applyFont="1" applyBorder="1" applyAlignment="1" applyProtection="1">
      <alignment horizontal="left" vertical="center" shrinkToFit="1"/>
    </xf>
    <xf numFmtId="180" fontId="53" fillId="0" borderId="1" xfId="1" applyNumberFormat="1" applyFont="1" applyBorder="1" applyAlignment="1" applyProtection="1">
      <alignment horizontal="right" vertical="center"/>
      <protection locked="0"/>
    </xf>
    <xf numFmtId="0" fontId="41" fillId="0" borderId="1" xfId="0" applyFont="1" applyBorder="1" applyAlignment="1" applyProtection="1">
      <alignment horizontal="center" vertical="center" wrapText="1" shrinkToFit="1"/>
    </xf>
    <xf numFmtId="0" fontId="41" fillId="0" borderId="1" xfId="0" applyFont="1" applyBorder="1" applyAlignment="1" applyProtection="1">
      <alignment horizontal="center" vertical="center" shrinkToFit="1"/>
    </xf>
    <xf numFmtId="176" fontId="44" fillId="0" borderId="7" xfId="0" applyNumberFormat="1" applyFont="1" applyBorder="1" applyAlignment="1" applyProtection="1">
      <alignment horizontal="right" vertical="center" shrinkToFit="1"/>
    </xf>
    <xf numFmtId="0" fontId="41" fillId="0" borderId="1" xfId="0" applyFont="1" applyBorder="1" applyAlignment="1" applyProtection="1">
      <alignment horizontal="center" vertical="top" wrapText="1" shrinkToFit="1"/>
    </xf>
    <xf numFmtId="0" fontId="41" fillId="0" borderId="1" xfId="0" applyFont="1" applyBorder="1" applyAlignment="1" applyProtection="1">
      <alignment horizontal="center" vertical="top" shrinkToFit="1"/>
    </xf>
    <xf numFmtId="0" fontId="60" fillId="0" borderId="1" xfId="0" applyFont="1" applyBorder="1" applyAlignment="1" applyProtection="1">
      <alignment horizontal="center" vertical="center" wrapText="1" shrinkToFit="1"/>
    </xf>
    <xf numFmtId="176" fontId="41" fillId="0" borderId="5" xfId="0" applyNumberFormat="1" applyFont="1" applyBorder="1" applyAlignment="1" applyProtection="1">
      <alignment horizontal="right" vertical="center" shrinkToFit="1"/>
      <protection locked="0"/>
    </xf>
    <xf numFmtId="176" fontId="41" fillId="0" borderId="6" xfId="0" applyNumberFormat="1" applyFont="1" applyBorder="1" applyAlignment="1" applyProtection="1">
      <alignment horizontal="right" vertical="center" shrinkToFit="1"/>
      <protection locked="0"/>
    </xf>
    <xf numFmtId="176" fontId="41" fillId="0" borderId="7" xfId="0" applyNumberFormat="1" applyFont="1" applyBorder="1" applyAlignment="1" applyProtection="1">
      <alignment horizontal="right" vertical="center" shrinkToFit="1"/>
      <protection locked="0"/>
    </xf>
    <xf numFmtId="0" fontId="15" fillId="0" borderId="67" xfId="2" applyFont="1" applyBorder="1" applyAlignment="1" applyProtection="1">
      <alignment horizontal="center" vertical="center" wrapText="1"/>
    </xf>
    <xf numFmtId="0" fontId="15" fillId="0" borderId="68" xfId="2" applyFont="1" applyBorder="1" applyAlignment="1" applyProtection="1">
      <alignment horizontal="center" vertical="center" wrapText="1"/>
    </xf>
    <xf numFmtId="0" fontId="15" fillId="0" borderId="15" xfId="2" applyFont="1" applyBorder="1" applyAlignment="1" applyProtection="1">
      <alignment horizontal="center" vertical="center" wrapText="1"/>
    </xf>
    <xf numFmtId="0" fontId="15" fillId="0" borderId="15" xfId="2" applyFont="1" applyBorder="1" applyAlignment="1" applyProtection="1">
      <alignment horizontal="center" vertical="center"/>
    </xf>
    <xf numFmtId="0" fontId="15" fillId="0" borderId="16" xfId="2" applyFont="1" applyBorder="1" applyAlignment="1" applyProtection="1">
      <alignment horizontal="center" vertical="center"/>
    </xf>
    <xf numFmtId="0" fontId="16" fillId="0" borderId="0" xfId="2" applyFont="1" applyAlignment="1" applyProtection="1">
      <alignment horizontal="center" vertical="center" wrapText="1"/>
    </xf>
    <xf numFmtId="0" fontId="18" fillId="0" borderId="36" xfId="2" applyFont="1" applyBorder="1" applyAlignment="1" applyProtection="1">
      <alignment horizontal="left" vertical="center" wrapText="1"/>
    </xf>
    <xf numFmtId="0" fontId="8" fillId="0" borderId="0" xfId="2" applyFont="1" applyAlignment="1" applyProtection="1">
      <alignment horizontal="left" vertical="top" wrapText="1"/>
    </xf>
    <xf numFmtId="0" fontId="15" fillId="0" borderId="39" xfId="2" applyFont="1" applyBorder="1" applyAlignment="1" applyProtection="1">
      <alignment horizontal="center" vertical="center" wrapText="1"/>
    </xf>
    <xf numFmtId="0" fontId="15" fillId="0" borderId="45" xfId="2" applyFont="1" applyBorder="1" applyAlignment="1" applyProtection="1">
      <alignment horizontal="center" vertical="center" wrapText="1"/>
    </xf>
    <xf numFmtId="0" fontId="15" fillId="0" borderId="93" xfId="2" applyFont="1" applyBorder="1" applyAlignment="1" applyProtection="1">
      <alignment horizontal="center" vertical="center" wrapText="1"/>
    </xf>
    <xf numFmtId="0" fontId="15" fillId="0" borderId="40" xfId="2" applyFont="1" applyBorder="1" applyAlignment="1" applyProtection="1">
      <alignment horizontal="left" vertical="top" wrapText="1"/>
    </xf>
    <xf numFmtId="0" fontId="15" fillId="0" borderId="41" xfId="2" applyFont="1" applyBorder="1" applyAlignment="1" applyProtection="1">
      <alignment horizontal="left" vertical="top" wrapText="1"/>
    </xf>
    <xf numFmtId="0" fontId="15" fillId="0" borderId="42" xfId="2" applyFont="1" applyBorder="1" applyAlignment="1" applyProtection="1">
      <alignment horizontal="left" vertical="top" wrapText="1"/>
    </xf>
    <xf numFmtId="0" fontId="15" fillId="0" borderId="43" xfId="2" applyFont="1" applyBorder="1" applyAlignment="1" applyProtection="1">
      <alignment horizontal="left" vertical="top" wrapText="1"/>
    </xf>
    <xf numFmtId="0" fontId="15" fillId="0" borderId="44" xfId="2" applyFont="1" applyBorder="1" applyAlignment="1" applyProtection="1">
      <alignment horizontal="left" vertical="top" wrapText="1"/>
    </xf>
    <xf numFmtId="3" fontId="19" fillId="0" borderId="48" xfId="2" applyNumberFormat="1" applyFont="1" applyBorder="1" applyAlignment="1" applyProtection="1">
      <alignment horizontal="right" vertical="center" wrapText="1"/>
    </xf>
    <xf numFmtId="0" fontId="19" fillId="0" borderId="49" xfId="2" applyFont="1" applyBorder="1" applyAlignment="1" applyProtection="1">
      <alignment horizontal="right" vertical="center" wrapText="1"/>
    </xf>
    <xf numFmtId="0" fontId="19" fillId="0" borderId="50" xfId="2" applyFont="1" applyBorder="1" applyAlignment="1" applyProtection="1">
      <alignment horizontal="right" vertical="center" wrapText="1"/>
    </xf>
    <xf numFmtId="0" fontId="15" fillId="0" borderId="52" xfId="2" applyFont="1" applyBorder="1" applyAlignment="1" applyProtection="1">
      <alignment horizontal="left" vertical="top" wrapText="1"/>
    </xf>
    <xf numFmtId="0" fontId="15" fillId="0" borderId="53" xfId="2" applyFont="1" applyBorder="1" applyAlignment="1" applyProtection="1">
      <alignment horizontal="left" vertical="top" wrapText="1"/>
    </xf>
    <xf numFmtId="0" fontId="15" fillId="0" borderId="54" xfId="2" applyFont="1" applyBorder="1" applyAlignment="1" applyProtection="1">
      <alignment horizontal="left" vertical="top" wrapText="1"/>
    </xf>
    <xf numFmtId="0" fontId="15" fillId="0" borderId="55" xfId="2" applyFont="1" applyBorder="1" applyAlignment="1" applyProtection="1">
      <alignment horizontal="left" vertical="top" wrapText="1"/>
    </xf>
    <xf numFmtId="0" fontId="15" fillId="0" borderId="56" xfId="2" applyFont="1" applyBorder="1" applyAlignment="1" applyProtection="1">
      <alignment horizontal="left" vertical="top" wrapText="1"/>
    </xf>
    <xf numFmtId="3" fontId="19" fillId="0" borderId="59" xfId="2" applyNumberFormat="1" applyFont="1" applyBorder="1" applyAlignment="1" applyProtection="1">
      <alignment horizontal="right" vertical="center" wrapText="1"/>
    </xf>
    <xf numFmtId="0" fontId="19" fillId="0" borderId="60" xfId="2" applyFont="1" applyBorder="1" applyAlignment="1" applyProtection="1">
      <alignment horizontal="right" vertical="center" wrapText="1"/>
    </xf>
    <xf numFmtId="0" fontId="19" fillId="0" borderId="61" xfId="2" applyFont="1" applyBorder="1" applyAlignment="1" applyProtection="1">
      <alignment horizontal="right" vertical="center" wrapText="1"/>
    </xf>
    <xf numFmtId="0" fontId="18" fillId="0" borderId="63" xfId="2" applyFont="1" applyBorder="1" applyAlignment="1" applyProtection="1">
      <alignment horizontal="left" vertical="center" wrapText="1"/>
    </xf>
    <xf numFmtId="0" fontId="18" fillId="0" borderId="64" xfId="2" applyFont="1" applyBorder="1" applyAlignment="1" applyProtection="1">
      <alignment horizontal="left" vertical="center" wrapText="1"/>
    </xf>
    <xf numFmtId="0" fontId="18" fillId="0" borderId="65" xfId="2" applyFont="1" applyBorder="1" applyAlignment="1" applyProtection="1">
      <alignment horizontal="left" vertical="center" wrapText="1"/>
    </xf>
    <xf numFmtId="0" fontId="7" fillId="0" borderId="72" xfId="2" applyFont="1" applyBorder="1" applyAlignment="1" applyProtection="1">
      <alignment horizontal="center" vertical="center" shrinkToFit="1"/>
    </xf>
    <xf numFmtId="0" fontId="7" fillId="0" borderId="73" xfId="2" applyFont="1" applyBorder="1" applyAlignment="1" applyProtection="1">
      <alignment horizontal="center" vertical="center" shrinkToFit="1"/>
    </xf>
    <xf numFmtId="3" fontId="19" fillId="3" borderId="75" xfId="2" applyNumberFormat="1" applyFont="1" applyFill="1" applyBorder="1" applyAlignment="1" applyProtection="1">
      <alignment horizontal="right" vertical="center" wrapText="1" indent="1"/>
    </xf>
    <xf numFmtId="3" fontId="19" fillId="3" borderId="76" xfId="2" applyNumberFormat="1" applyFont="1" applyFill="1" applyBorder="1" applyAlignment="1" applyProtection="1">
      <alignment horizontal="right" vertical="center" wrapText="1" indent="1"/>
    </xf>
    <xf numFmtId="0" fontId="7" fillId="0" borderId="54" xfId="2" applyFont="1" applyBorder="1" applyAlignment="1" applyProtection="1">
      <alignment horizontal="center" vertical="center" shrinkToFit="1"/>
    </xf>
    <xf numFmtId="0" fontId="7" fillId="0" borderId="70" xfId="2" applyFont="1" applyBorder="1" applyAlignment="1" applyProtection="1">
      <alignment horizontal="center" vertical="center" shrinkToFit="1"/>
    </xf>
    <xf numFmtId="3" fontId="19" fillId="3" borderId="9" xfId="2" applyNumberFormat="1" applyFont="1" applyFill="1" applyBorder="1" applyAlignment="1" applyProtection="1">
      <alignment horizontal="right" vertical="center" wrapText="1" indent="1"/>
    </xf>
    <xf numFmtId="3" fontId="19" fillId="3" borderId="10" xfId="2" applyNumberFormat="1" applyFont="1" applyFill="1" applyBorder="1" applyAlignment="1" applyProtection="1">
      <alignment horizontal="right" vertical="center" wrapText="1" indent="1"/>
    </xf>
    <xf numFmtId="0" fontId="15" fillId="0" borderId="8" xfId="2" applyFont="1" applyBorder="1" applyAlignment="1" applyProtection="1">
      <alignment horizontal="center" vertical="center"/>
    </xf>
    <xf numFmtId="0" fontId="15" fillId="0" borderId="9" xfId="2" applyFont="1" applyBorder="1" applyAlignment="1" applyProtection="1">
      <alignment horizontal="center" vertical="center"/>
    </xf>
    <xf numFmtId="0" fontId="15" fillId="0" borderId="26" xfId="2" applyFont="1" applyBorder="1" applyAlignment="1" applyProtection="1">
      <alignment horizontal="center" vertical="center"/>
    </xf>
    <xf numFmtId="0" fontId="15" fillId="0" borderId="13" xfId="2" applyFont="1" applyBorder="1" applyAlignment="1" applyProtection="1">
      <alignment horizontal="center" vertical="center"/>
    </xf>
    <xf numFmtId="0" fontId="15" fillId="0" borderId="0" xfId="2" applyFont="1" applyAlignment="1" applyProtection="1">
      <alignment horizontal="center" vertical="center"/>
    </xf>
    <xf numFmtId="0" fontId="15" fillId="0" borderId="28" xfId="2" applyFont="1" applyBorder="1" applyAlignment="1" applyProtection="1">
      <alignment horizontal="center" vertical="center"/>
    </xf>
    <xf numFmtId="0" fontId="15" fillId="0" borderId="80" xfId="2" applyFont="1" applyBorder="1" applyAlignment="1" applyProtection="1">
      <alignment horizontal="center" vertical="center"/>
    </xf>
    <xf numFmtId="0" fontId="15" fillId="0" borderId="78" xfId="2" applyFont="1" applyBorder="1" applyAlignment="1" applyProtection="1">
      <alignment horizontal="center" vertical="center"/>
    </xf>
    <xf numFmtId="0" fontId="15" fillId="0" borderId="81" xfId="2" applyFont="1" applyBorder="1" applyAlignment="1" applyProtection="1">
      <alignment horizontal="center" vertical="center"/>
    </xf>
    <xf numFmtId="3" fontId="19" fillId="3" borderId="74" xfId="2" applyNumberFormat="1" applyFont="1" applyFill="1" applyBorder="1" applyAlignment="1" applyProtection="1">
      <alignment horizontal="right" vertical="center" wrapText="1" indent="1"/>
    </xf>
    <xf numFmtId="3" fontId="19" fillId="3" borderId="73" xfId="2" applyNumberFormat="1" applyFont="1" applyFill="1" applyBorder="1" applyAlignment="1" applyProtection="1">
      <alignment horizontal="right" vertical="center" wrapText="1" indent="1"/>
    </xf>
    <xf numFmtId="0" fontId="15" fillId="0" borderId="82" xfId="2" applyFont="1" applyBorder="1" applyAlignment="1" applyProtection="1">
      <alignment horizontal="center" vertical="center"/>
    </xf>
    <xf numFmtId="0" fontId="15" fillId="0" borderId="83" xfId="2" applyFont="1" applyBorder="1" applyAlignment="1" applyProtection="1">
      <alignment horizontal="center" vertical="center"/>
    </xf>
    <xf numFmtId="0" fontId="15" fillId="0" borderId="84" xfId="2" applyFont="1" applyBorder="1" applyAlignment="1" applyProtection="1">
      <alignment horizontal="center" vertical="center"/>
    </xf>
    <xf numFmtId="3" fontId="19" fillId="0" borderId="57" xfId="2" applyNumberFormat="1" applyFont="1" applyBorder="1" applyAlignment="1" applyProtection="1">
      <alignment horizontal="right" vertical="center" wrapText="1" indent="1"/>
    </xf>
    <xf numFmtId="3" fontId="19" fillId="0" borderId="85" xfId="2" applyNumberFormat="1" applyFont="1" applyBorder="1" applyAlignment="1" applyProtection="1">
      <alignment horizontal="right" vertical="center" wrapText="1" indent="1"/>
    </xf>
    <xf numFmtId="0" fontId="15" fillId="0" borderId="86" xfId="2" applyFont="1" applyBorder="1" applyAlignment="1" applyProtection="1">
      <alignment horizontal="center" vertical="top" wrapText="1"/>
    </xf>
    <xf numFmtId="0" fontId="15" fillId="0" borderId="87" xfId="2" applyFont="1" applyBorder="1" applyAlignment="1" applyProtection="1">
      <alignment horizontal="center" vertical="top" wrapText="1"/>
    </xf>
    <xf numFmtId="0" fontId="15" fillId="0" borderId="88" xfId="2" applyFont="1" applyBorder="1" applyAlignment="1" applyProtection="1">
      <alignment horizontal="center" vertical="top" wrapText="1"/>
    </xf>
    <xf numFmtId="0" fontId="15" fillId="0" borderId="99" xfId="2" applyFont="1" applyBorder="1" applyAlignment="1" applyProtection="1">
      <alignment horizontal="center" vertical="center"/>
    </xf>
    <xf numFmtId="0" fontId="15" fillId="0" borderId="47" xfId="2" applyFont="1" applyBorder="1" applyAlignment="1" applyProtection="1">
      <alignment horizontal="center" vertical="center"/>
    </xf>
    <xf numFmtId="0" fontId="15" fillId="0" borderId="98" xfId="2" applyFont="1" applyBorder="1" applyAlignment="1" applyProtection="1">
      <alignment horizontal="center" vertical="center"/>
    </xf>
    <xf numFmtId="3" fontId="19" fillId="0" borderId="47" xfId="2" applyNumberFormat="1" applyFont="1" applyBorder="1" applyAlignment="1" applyProtection="1">
      <alignment horizontal="right" vertical="center" wrapText="1" indent="1"/>
    </xf>
    <xf numFmtId="3" fontId="19" fillId="0" borderId="98" xfId="2" applyNumberFormat="1" applyFont="1" applyBorder="1" applyAlignment="1" applyProtection="1">
      <alignment horizontal="right" vertical="center" wrapText="1" indent="1"/>
    </xf>
    <xf numFmtId="0" fontId="15" fillId="0" borderId="100" xfId="2" applyFont="1" applyBorder="1" applyAlignment="1" applyProtection="1">
      <alignment horizontal="center" vertical="center"/>
    </xf>
    <xf numFmtId="0" fontId="15" fillId="0" borderId="75" xfId="2" applyFont="1" applyBorder="1" applyAlignment="1" applyProtection="1">
      <alignment horizontal="center" vertical="center"/>
    </xf>
    <xf numFmtId="0" fontId="15" fillId="0" borderId="76" xfId="2" applyFont="1" applyBorder="1" applyAlignment="1" applyProtection="1">
      <alignment horizontal="center" vertical="center"/>
    </xf>
    <xf numFmtId="3" fontId="19" fillId="0" borderId="78" xfId="2" applyNumberFormat="1" applyFont="1" applyBorder="1" applyAlignment="1" applyProtection="1">
      <alignment horizontal="right" vertical="center" wrapText="1" indent="1"/>
    </xf>
    <xf numFmtId="3" fontId="19" fillId="0" borderId="79" xfId="2" applyNumberFormat="1" applyFont="1" applyBorder="1" applyAlignment="1" applyProtection="1">
      <alignment horizontal="right" vertical="center" wrapText="1" indent="1"/>
    </xf>
    <xf numFmtId="38" fontId="0" fillId="0" borderId="1" xfId="14" applyFont="1" applyBorder="1" applyAlignment="1">
      <alignment horizontal="left" vertical="center" shrinkToFit="1"/>
    </xf>
    <xf numFmtId="0" fontId="26" fillId="4" borderId="5" xfId="13" applyFont="1" applyFill="1" applyBorder="1" applyAlignment="1">
      <alignment horizontal="center" vertical="center"/>
    </xf>
    <xf numFmtId="0" fontId="26" fillId="4" borderId="6" xfId="13" applyFont="1" applyFill="1" applyBorder="1" applyAlignment="1">
      <alignment horizontal="center" vertical="center"/>
    </xf>
    <xf numFmtId="0" fontId="26" fillId="4" borderId="7" xfId="13" applyFont="1" applyFill="1" applyBorder="1" applyAlignment="1">
      <alignment horizontal="center" vertical="center"/>
    </xf>
    <xf numFmtId="0" fontId="26" fillId="4" borderId="5" xfId="14" applyNumberFormat="1" applyFont="1" applyFill="1" applyBorder="1" applyAlignment="1">
      <alignment horizontal="center" vertical="center" shrinkToFit="1"/>
    </xf>
    <xf numFmtId="0" fontId="26" fillId="4" borderId="6" xfId="14" applyNumberFormat="1" applyFont="1" applyFill="1" applyBorder="1" applyAlignment="1">
      <alignment horizontal="center" vertical="center" shrinkToFit="1"/>
    </xf>
    <xf numFmtId="0" fontId="26" fillId="4" borderId="7" xfId="14" applyNumberFormat="1" applyFont="1" applyFill="1" applyBorder="1" applyAlignment="1">
      <alignment horizontal="center" vertical="center" shrinkToFit="1"/>
    </xf>
    <xf numFmtId="0" fontId="27" fillId="4" borderId="11" xfId="14" applyNumberFormat="1" applyFont="1" applyFill="1" applyBorder="1" applyAlignment="1">
      <alignment horizontal="center" vertical="center" wrapText="1" shrinkToFit="1"/>
    </xf>
    <xf numFmtId="0" fontId="27" fillId="4" borderId="89" xfId="14" applyNumberFormat="1" applyFont="1" applyFill="1" applyBorder="1" applyAlignment="1">
      <alignment horizontal="center" vertical="center" wrapText="1" shrinkToFit="1"/>
    </xf>
    <xf numFmtId="0" fontId="27" fillId="4" borderId="12" xfId="14" applyNumberFormat="1" applyFont="1" applyFill="1" applyBorder="1" applyAlignment="1">
      <alignment horizontal="center" vertical="center" wrapText="1" shrinkToFit="1"/>
    </xf>
    <xf numFmtId="0" fontId="27" fillId="4" borderId="11" xfId="14" applyNumberFormat="1" applyFont="1" applyFill="1" applyBorder="1" applyAlignment="1">
      <alignment horizontal="center" vertical="center" wrapText="1"/>
    </xf>
    <xf numFmtId="0" fontId="27" fillId="4" borderId="89" xfId="14" applyNumberFormat="1" applyFont="1" applyFill="1" applyBorder="1" applyAlignment="1">
      <alignment horizontal="center" vertical="center" wrapText="1"/>
    </xf>
    <xf numFmtId="0" fontId="27" fillId="4" borderId="12" xfId="14" applyNumberFormat="1" applyFont="1" applyFill="1" applyBorder="1" applyAlignment="1">
      <alignment horizontal="center" vertical="center" wrapText="1"/>
    </xf>
    <xf numFmtId="0" fontId="12" fillId="4" borderId="11" xfId="13" applyFont="1" applyFill="1" applyBorder="1" applyAlignment="1">
      <alignment horizontal="center" vertical="center" wrapText="1"/>
    </xf>
    <xf numFmtId="0" fontId="12" fillId="4" borderId="12" xfId="13" applyFont="1" applyFill="1" applyBorder="1" applyAlignment="1">
      <alignment horizontal="center" vertical="center" wrapText="1"/>
    </xf>
    <xf numFmtId="0" fontId="12" fillId="4" borderId="11" xfId="14" applyNumberFormat="1" applyFont="1" applyFill="1" applyBorder="1" applyAlignment="1">
      <alignment horizontal="center" vertical="center" wrapText="1"/>
    </xf>
    <xf numFmtId="0" fontId="12" fillId="4" borderId="12" xfId="14" applyNumberFormat="1" applyFont="1" applyFill="1" applyBorder="1" applyAlignment="1">
      <alignment horizontal="center" vertical="center" wrapText="1"/>
    </xf>
    <xf numFmtId="0" fontId="11" fillId="0" borderId="11" xfId="13" applyFont="1" applyBorder="1" applyAlignment="1">
      <alignment horizontal="center" vertical="center" wrapText="1"/>
    </xf>
    <xf numFmtId="0" fontId="11" fillId="0" borderId="89" xfId="13" applyFont="1" applyBorder="1" applyAlignment="1">
      <alignment horizontal="center" vertical="center" wrapText="1"/>
    </xf>
    <xf numFmtId="0" fontId="11" fillId="0" borderId="12" xfId="13" applyFont="1" applyBorder="1" applyAlignment="1">
      <alignment horizontal="center" vertical="center" wrapText="1"/>
    </xf>
    <xf numFmtId="0" fontId="26" fillId="4" borderId="11" xfId="13" applyFont="1" applyFill="1" applyBorder="1" applyAlignment="1">
      <alignment horizontal="center" vertical="center"/>
    </xf>
    <xf numFmtId="0" fontId="26" fillId="4" borderId="89" xfId="13" applyFont="1" applyFill="1" applyBorder="1" applyAlignment="1">
      <alignment horizontal="center" vertical="center"/>
    </xf>
    <xf numFmtId="0" fontId="26" fillId="4" borderId="12" xfId="13" applyFont="1" applyFill="1" applyBorder="1" applyAlignment="1">
      <alignment horizontal="center" vertical="center"/>
    </xf>
    <xf numFmtId="0" fontId="12" fillId="4" borderId="11" xfId="14" applyNumberFormat="1" applyFont="1" applyFill="1" applyBorder="1" applyAlignment="1">
      <alignment horizontal="center" vertical="center" wrapText="1" shrinkToFit="1"/>
    </xf>
    <xf numFmtId="0" fontId="12" fillId="4" borderId="89" xfId="14" applyNumberFormat="1" applyFont="1" applyFill="1" applyBorder="1" applyAlignment="1">
      <alignment horizontal="center" vertical="center" wrapText="1" shrinkToFit="1"/>
    </xf>
    <xf numFmtId="0" fontId="12" fillId="4" borderId="12" xfId="14" applyNumberFormat="1" applyFont="1" applyFill="1" applyBorder="1" applyAlignment="1">
      <alignment horizontal="center" vertical="center" wrapText="1" shrinkToFit="1"/>
    </xf>
    <xf numFmtId="0" fontId="12" fillId="4" borderId="12" xfId="13" applyFont="1" applyFill="1" applyBorder="1" applyAlignment="1">
      <alignment horizontal="center" vertical="center"/>
    </xf>
    <xf numFmtId="0" fontId="28" fillId="0" borderId="10" xfId="13" applyFont="1" applyBorder="1" applyAlignment="1">
      <alignment horizontal="center" vertical="center" wrapText="1"/>
    </xf>
    <xf numFmtId="0" fontId="28" fillId="0" borderId="92" xfId="13" applyFont="1" applyBorder="1" applyAlignment="1">
      <alignment horizontal="center" vertical="center" wrapText="1"/>
    </xf>
    <xf numFmtId="0" fontId="28" fillId="0" borderId="4" xfId="13" applyFont="1" applyBorder="1" applyAlignment="1">
      <alignment horizontal="center" vertical="center" wrapText="1"/>
    </xf>
    <xf numFmtId="0" fontId="12" fillId="4" borderId="11" xfId="14" applyNumberFormat="1" applyFont="1" applyFill="1" applyBorder="1" applyAlignment="1">
      <alignment horizontal="center" vertical="center" shrinkToFit="1"/>
    </xf>
    <xf numFmtId="0" fontId="12" fillId="4" borderId="12" xfId="14" applyNumberFormat="1" applyFont="1" applyFill="1" applyBorder="1" applyAlignment="1">
      <alignment horizontal="center" vertical="center" shrinkToFit="1"/>
    </xf>
    <xf numFmtId="0" fontId="28" fillId="0" borderId="11" xfId="13" applyFont="1" applyBorder="1" applyAlignment="1">
      <alignment horizontal="center" vertical="center" wrapText="1"/>
    </xf>
    <xf numFmtId="0" fontId="28" fillId="0" borderId="89" xfId="13" applyFont="1" applyBorder="1" applyAlignment="1">
      <alignment horizontal="center" vertical="center" wrapText="1"/>
    </xf>
    <xf numFmtId="0" fontId="28" fillId="0" borderId="12" xfId="13" applyFont="1" applyBorder="1" applyAlignment="1">
      <alignment horizontal="center" vertical="center" wrapText="1"/>
    </xf>
    <xf numFmtId="0" fontId="29" fillId="0" borderId="5" xfId="13" applyFont="1" applyBorder="1" applyAlignment="1">
      <alignment horizontal="left" vertical="center"/>
    </xf>
    <xf numFmtId="0" fontId="29" fillId="0" borderId="7" xfId="13" applyFont="1" applyBorder="1" applyAlignment="1">
      <alignment horizontal="left" vertical="center"/>
    </xf>
    <xf numFmtId="0" fontId="29" fillId="0" borderId="106" xfId="13" applyFont="1" applyBorder="1" applyAlignment="1">
      <alignment horizontal="center" vertical="center" wrapText="1"/>
    </xf>
    <xf numFmtId="0" fontId="29" fillId="0" borderId="89" xfId="13" applyFont="1" applyBorder="1" applyAlignment="1">
      <alignment horizontal="center" vertical="center" wrapText="1"/>
    </xf>
    <xf numFmtId="0" fontId="29" fillId="0" borderId="110" xfId="13" applyFont="1" applyBorder="1" applyAlignment="1">
      <alignment horizontal="center" vertical="center" wrapText="1"/>
    </xf>
    <xf numFmtId="0" fontId="15" fillId="0" borderId="4" xfId="2" applyFont="1" applyBorder="1" applyAlignment="1" applyProtection="1">
      <alignment horizontal="center" vertical="center" wrapText="1"/>
    </xf>
    <xf numFmtId="0" fontId="15" fillId="0" borderId="12" xfId="2" applyFont="1" applyBorder="1" applyAlignment="1" applyProtection="1">
      <alignment horizontal="center" vertical="center" wrapText="1"/>
    </xf>
    <xf numFmtId="0" fontId="15" fillId="0" borderId="12" xfId="2" applyFont="1" applyBorder="1" applyAlignment="1" applyProtection="1">
      <alignment horizontal="center" vertical="center"/>
    </xf>
    <xf numFmtId="0" fontId="15" fillId="0" borderId="114" xfId="2" applyFont="1" applyBorder="1" applyAlignment="1" applyProtection="1">
      <alignment horizontal="center" vertical="center"/>
    </xf>
    <xf numFmtId="0" fontId="15" fillId="0" borderId="115" xfId="2" applyFont="1" applyBorder="1" applyAlignment="1" applyProtection="1">
      <alignment horizontal="center" vertical="center"/>
    </xf>
    <xf numFmtId="0" fontId="15" fillId="0" borderId="116" xfId="2" applyFont="1" applyBorder="1" applyAlignment="1" applyProtection="1">
      <alignment horizontal="center" vertical="center"/>
    </xf>
    <xf numFmtId="0" fontId="15" fillId="0" borderId="73" xfId="2" applyFont="1" applyBorder="1" applyAlignment="1" applyProtection="1">
      <alignment horizontal="center" vertical="center"/>
    </xf>
    <xf numFmtId="3" fontId="19" fillId="0" borderId="116" xfId="2" applyNumberFormat="1" applyFont="1" applyBorder="1" applyAlignment="1" applyProtection="1">
      <alignment horizontal="right" vertical="center" wrapText="1" indent="1"/>
    </xf>
    <xf numFmtId="3" fontId="19" fillId="0" borderId="73" xfId="2" applyNumberFormat="1" applyFont="1" applyBorder="1" applyAlignment="1" applyProtection="1">
      <alignment horizontal="right" vertical="center" wrapText="1" indent="1"/>
    </xf>
    <xf numFmtId="0" fontId="15" fillId="0" borderId="67" xfId="2" applyFont="1" applyBorder="1" applyAlignment="1">
      <alignment horizontal="center" vertical="center" wrapText="1"/>
    </xf>
    <xf numFmtId="0" fontId="15" fillId="0" borderId="68"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2" xfId="2" applyFont="1" applyBorder="1" applyAlignment="1">
      <alignment horizontal="center" vertical="center"/>
    </xf>
    <xf numFmtId="0" fontId="15" fillId="0" borderId="114" xfId="2" applyFont="1" applyBorder="1" applyAlignment="1">
      <alignment horizontal="center" vertical="center"/>
    </xf>
    <xf numFmtId="0" fontId="16" fillId="0" borderId="0" xfId="2" applyFont="1" applyAlignment="1">
      <alignment horizontal="center" vertical="center" wrapText="1"/>
    </xf>
    <xf numFmtId="0" fontId="18" fillId="0" borderId="36" xfId="2" applyFont="1" applyBorder="1" applyAlignment="1" applyProtection="1">
      <alignment horizontal="left" vertical="center" wrapText="1"/>
      <protection locked="0"/>
    </xf>
    <xf numFmtId="0" fontId="8" fillId="0" borderId="0" xfId="2" applyFont="1" applyAlignment="1">
      <alignment horizontal="left" vertical="top" wrapText="1"/>
    </xf>
    <xf numFmtId="0" fontId="15" fillId="0" borderId="39" xfId="2" applyFont="1" applyBorder="1" applyAlignment="1">
      <alignment horizontal="center" vertical="center" wrapText="1"/>
    </xf>
    <xf numFmtId="0" fontId="15" fillId="0" borderId="45" xfId="2" applyFont="1" applyBorder="1" applyAlignment="1">
      <alignment horizontal="center" vertical="center" wrapText="1"/>
    </xf>
    <xf numFmtId="0" fontId="15" fillId="0" borderId="93" xfId="2" applyFont="1" applyBorder="1" applyAlignment="1">
      <alignment horizontal="center" vertical="center" wrapText="1"/>
    </xf>
    <xf numFmtId="0" fontId="15" fillId="0" borderId="40" xfId="2" applyFont="1" applyBorder="1" applyAlignment="1">
      <alignment horizontal="left" vertical="top" wrapText="1"/>
    </xf>
    <xf numFmtId="0" fontId="15" fillId="0" borderId="41" xfId="2" applyFont="1" applyBorder="1" applyAlignment="1">
      <alignment horizontal="left" vertical="top" wrapText="1"/>
    </xf>
    <xf numFmtId="0" fontId="15" fillId="0" borderId="42" xfId="2" applyFont="1" applyBorder="1" applyAlignment="1">
      <alignment horizontal="left" vertical="top" wrapText="1"/>
    </xf>
    <xf numFmtId="0" fontId="15" fillId="0" borderId="43" xfId="2" applyFont="1" applyBorder="1" applyAlignment="1">
      <alignment horizontal="left" vertical="top" wrapText="1"/>
    </xf>
    <xf numFmtId="0" fontId="15" fillId="0" borderId="44" xfId="2" applyFont="1" applyBorder="1" applyAlignment="1">
      <alignment horizontal="left" vertical="top" wrapText="1"/>
    </xf>
    <xf numFmtId="3" fontId="19" fillId="0" borderId="48" xfId="2" applyNumberFormat="1" applyFont="1" applyBorder="1" applyAlignment="1">
      <alignment horizontal="right" vertical="center" wrapText="1"/>
    </xf>
    <xf numFmtId="0" fontId="19" fillId="0" borderId="49" xfId="2" applyFont="1" applyBorder="1" applyAlignment="1">
      <alignment horizontal="right" vertical="center" wrapText="1"/>
    </xf>
    <xf numFmtId="0" fontId="19" fillId="0" borderId="50" xfId="2" applyFont="1" applyBorder="1" applyAlignment="1">
      <alignment horizontal="right" vertical="center" wrapText="1"/>
    </xf>
    <xf numFmtId="0" fontId="15" fillId="0" borderId="52" xfId="2" applyFont="1" applyBorder="1" applyAlignment="1">
      <alignment horizontal="left" vertical="top" wrapText="1"/>
    </xf>
    <xf numFmtId="0" fontId="15" fillId="0" borderId="53" xfId="2" applyFont="1" applyBorder="1" applyAlignment="1">
      <alignment horizontal="left" vertical="top" wrapText="1"/>
    </xf>
    <xf numFmtId="0" fontId="15" fillId="0" borderId="54" xfId="2" applyFont="1" applyBorder="1" applyAlignment="1">
      <alignment horizontal="left" vertical="top" wrapText="1"/>
    </xf>
    <xf numFmtId="0" fontId="15" fillId="0" borderId="55" xfId="2" applyFont="1" applyBorder="1" applyAlignment="1">
      <alignment horizontal="left" vertical="top" wrapText="1"/>
    </xf>
    <xf numFmtId="0" fontId="15" fillId="0" borderId="56" xfId="2" applyFont="1" applyBorder="1" applyAlignment="1">
      <alignment horizontal="left" vertical="top" wrapText="1"/>
    </xf>
    <xf numFmtId="3" fontId="19" fillId="0" borderId="59" xfId="2" applyNumberFormat="1" applyFont="1" applyBorder="1" applyAlignment="1">
      <alignment horizontal="right" vertical="center" wrapText="1"/>
    </xf>
    <xf numFmtId="0" fontId="19" fillId="0" borderId="60" xfId="2" applyFont="1" applyBorder="1" applyAlignment="1">
      <alignment horizontal="right" vertical="center" wrapText="1"/>
    </xf>
    <xf numFmtId="0" fontId="19" fillId="0" borderId="61" xfId="2" applyFont="1" applyBorder="1" applyAlignment="1">
      <alignment horizontal="right" vertical="center" wrapText="1"/>
    </xf>
    <xf numFmtId="0" fontId="18" fillId="0" borderId="63" xfId="2" applyFont="1" applyBorder="1" applyAlignment="1">
      <alignment horizontal="left" vertical="center" wrapText="1"/>
    </xf>
    <xf numFmtId="0" fontId="18" fillId="0" borderId="64" xfId="2" applyFont="1" applyBorder="1" applyAlignment="1">
      <alignment horizontal="left" vertical="center" wrapText="1"/>
    </xf>
    <xf numFmtId="0" fontId="18" fillId="0" borderId="65" xfId="2" applyFont="1" applyBorder="1" applyAlignment="1">
      <alignment horizontal="left" vertical="center" wrapText="1"/>
    </xf>
    <xf numFmtId="0" fontId="7" fillId="0" borderId="72" xfId="2" applyFont="1" applyBorder="1" applyAlignment="1">
      <alignment horizontal="center" vertical="center" shrinkToFit="1"/>
    </xf>
    <xf numFmtId="0" fontId="7" fillId="0" borderId="73" xfId="2" applyFont="1" applyBorder="1" applyAlignment="1">
      <alignment horizontal="center" vertical="center" shrinkToFit="1"/>
    </xf>
    <xf numFmtId="3" fontId="19" fillId="3" borderId="75" xfId="2" applyNumberFormat="1" applyFont="1" applyFill="1" applyBorder="1" applyAlignment="1">
      <alignment horizontal="right" vertical="center" wrapText="1" indent="1"/>
    </xf>
    <xf numFmtId="3" fontId="19" fillId="3" borderId="76" xfId="2" applyNumberFormat="1" applyFont="1" applyFill="1" applyBorder="1" applyAlignment="1">
      <alignment horizontal="right" vertical="center" wrapText="1" indent="1"/>
    </xf>
    <xf numFmtId="0" fontId="7" fillId="0" borderId="54" xfId="2" applyFont="1" applyBorder="1" applyAlignment="1">
      <alignment horizontal="center" vertical="center" shrinkToFit="1"/>
    </xf>
    <xf numFmtId="0" fontId="7" fillId="0" borderId="70" xfId="2" applyFont="1" applyBorder="1" applyAlignment="1">
      <alignment horizontal="center" vertical="center" shrinkToFit="1"/>
    </xf>
    <xf numFmtId="3" fontId="19" fillId="3" borderId="9" xfId="2" applyNumberFormat="1" applyFont="1" applyFill="1" applyBorder="1" applyAlignment="1">
      <alignment horizontal="right" vertical="center" wrapText="1" indent="1"/>
    </xf>
    <xf numFmtId="3" fontId="19" fillId="3" borderId="10" xfId="2" applyNumberFormat="1" applyFont="1" applyFill="1" applyBorder="1" applyAlignment="1">
      <alignment horizontal="right" vertical="center" wrapText="1" indent="1"/>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26" xfId="2" applyFont="1" applyBorder="1" applyAlignment="1">
      <alignment horizontal="center" vertical="center"/>
    </xf>
    <xf numFmtId="0" fontId="15" fillId="0" borderId="13" xfId="2" applyFont="1" applyBorder="1" applyAlignment="1">
      <alignment horizontal="center" vertical="center"/>
    </xf>
    <xf numFmtId="0" fontId="15" fillId="0" borderId="0" xfId="2" applyFont="1" applyAlignment="1">
      <alignment horizontal="center" vertical="center"/>
    </xf>
    <xf numFmtId="0" fontId="15" fillId="0" borderId="28" xfId="2" applyFont="1" applyBorder="1" applyAlignment="1">
      <alignment horizontal="center" vertical="center"/>
    </xf>
    <xf numFmtId="0" fontId="15" fillId="0" borderId="80" xfId="2" applyFont="1" applyBorder="1" applyAlignment="1">
      <alignment horizontal="center" vertical="center"/>
    </xf>
    <xf numFmtId="0" fontId="15" fillId="0" borderId="78" xfId="2" applyFont="1" applyBorder="1" applyAlignment="1">
      <alignment horizontal="center" vertical="center"/>
    </xf>
    <xf numFmtId="0" fontId="15" fillId="0" borderId="81" xfId="2" applyFont="1" applyBorder="1" applyAlignment="1">
      <alignment horizontal="center" vertical="center"/>
    </xf>
    <xf numFmtId="3" fontId="19" fillId="3" borderId="74" xfId="2" applyNumberFormat="1" applyFont="1" applyFill="1" applyBorder="1" applyAlignment="1">
      <alignment horizontal="right" vertical="center" wrapText="1" indent="1"/>
    </xf>
    <xf numFmtId="3" fontId="19" fillId="3" borderId="73" xfId="2" applyNumberFormat="1" applyFont="1" applyFill="1" applyBorder="1" applyAlignment="1">
      <alignment horizontal="right" vertical="center" wrapText="1" indent="1"/>
    </xf>
    <xf numFmtId="0" fontId="15" fillId="0" borderId="82" xfId="2" applyFont="1" applyBorder="1" applyAlignment="1">
      <alignment horizontal="center" vertical="center"/>
    </xf>
    <xf numFmtId="0" fontId="15" fillId="0" borderId="83" xfId="2" applyFont="1" applyBorder="1" applyAlignment="1">
      <alignment horizontal="center" vertical="center"/>
    </xf>
    <xf numFmtId="0" fontId="15" fillId="0" borderId="84" xfId="2" applyFont="1" applyBorder="1" applyAlignment="1">
      <alignment horizontal="center" vertical="center"/>
    </xf>
    <xf numFmtId="3" fontId="19" fillId="0" borderId="57" xfId="2" applyNumberFormat="1" applyFont="1" applyBorder="1" applyAlignment="1">
      <alignment horizontal="right" vertical="center" wrapText="1" indent="1"/>
    </xf>
    <xf numFmtId="3" fontId="19" fillId="0" borderId="85" xfId="2" applyNumberFormat="1" applyFont="1" applyBorder="1" applyAlignment="1">
      <alignment horizontal="right" vertical="center" wrapText="1" indent="1"/>
    </xf>
    <xf numFmtId="0" fontId="15" fillId="0" borderId="86" xfId="2" applyFont="1" applyBorder="1" applyAlignment="1">
      <alignment horizontal="center" vertical="top" wrapText="1"/>
    </xf>
    <xf numFmtId="0" fontId="15" fillId="0" borderId="87" xfId="2" applyFont="1" applyBorder="1" applyAlignment="1">
      <alignment horizontal="center" vertical="top" wrapText="1"/>
    </xf>
    <xf numFmtId="0" fontId="15" fillId="0" borderId="88" xfId="2" applyFont="1" applyBorder="1" applyAlignment="1">
      <alignment horizontal="center" vertical="top" wrapText="1"/>
    </xf>
    <xf numFmtId="0" fontId="15" fillId="0" borderId="99" xfId="2" applyFont="1" applyBorder="1" applyAlignment="1">
      <alignment horizontal="center" vertical="center"/>
    </xf>
    <xf numFmtId="0" fontId="15" fillId="0" borderId="47" xfId="2" applyFont="1" applyBorder="1" applyAlignment="1">
      <alignment horizontal="center" vertical="center"/>
    </xf>
    <xf numFmtId="0" fontId="15" fillId="0" borderId="98" xfId="2" applyFont="1" applyBorder="1" applyAlignment="1">
      <alignment horizontal="center" vertical="center"/>
    </xf>
    <xf numFmtId="3" fontId="19" fillId="0" borderId="47" xfId="2" applyNumberFormat="1" applyFont="1" applyBorder="1" applyAlignment="1">
      <alignment horizontal="right" vertical="center" wrapText="1" indent="1"/>
    </xf>
    <xf numFmtId="3" fontId="19" fillId="0" borderId="98" xfId="2" applyNumberFormat="1" applyFont="1" applyBorder="1" applyAlignment="1">
      <alignment horizontal="right" vertical="center" wrapText="1" indent="1"/>
    </xf>
    <xf numFmtId="0" fontId="15" fillId="0" borderId="100" xfId="2" applyFont="1" applyBorder="1" applyAlignment="1">
      <alignment horizontal="center" vertical="center"/>
    </xf>
    <xf numFmtId="0" fontId="15" fillId="0" borderId="75" xfId="2" applyFont="1" applyBorder="1" applyAlignment="1">
      <alignment horizontal="center" vertical="center"/>
    </xf>
    <xf numFmtId="0" fontId="15" fillId="0" borderId="76" xfId="2" applyFont="1" applyBorder="1" applyAlignment="1">
      <alignment horizontal="center" vertical="center"/>
    </xf>
    <xf numFmtId="3" fontId="19" fillId="0" borderId="78" xfId="2" applyNumberFormat="1" applyFont="1" applyBorder="1" applyAlignment="1">
      <alignment horizontal="right" vertical="center" wrapText="1" indent="1"/>
    </xf>
    <xf numFmtId="3" fontId="19" fillId="0" borderId="79" xfId="2" applyNumberFormat="1" applyFont="1" applyBorder="1" applyAlignment="1">
      <alignment horizontal="right" vertical="center" wrapText="1" indent="1"/>
    </xf>
    <xf numFmtId="0" fontId="12" fillId="4" borderId="89" xfId="14" applyNumberFormat="1" applyFont="1" applyFill="1" applyBorder="1" applyAlignment="1">
      <alignment horizontal="center" vertical="center" wrapText="1"/>
    </xf>
    <xf numFmtId="0" fontId="28" fillId="0" borderId="31" xfId="13" applyFont="1" applyBorder="1" applyAlignment="1">
      <alignment horizontal="center" vertical="center" wrapText="1"/>
    </xf>
    <xf numFmtId="0" fontId="28" fillId="0" borderId="45" xfId="13" applyFont="1" applyBorder="1" applyAlignment="1">
      <alignment horizontal="center" vertical="center" wrapText="1"/>
    </xf>
    <xf numFmtId="0" fontId="28" fillId="0" borderId="23" xfId="13"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9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49" fontId="10" fillId="0" borderId="5" xfId="0" applyNumberFormat="1" applyFont="1" applyBorder="1" applyAlignment="1" applyProtection="1">
      <alignment horizontal="center" vertical="center" shrinkToFit="1"/>
      <protection locked="0"/>
    </xf>
    <xf numFmtId="49" fontId="10" fillId="0" borderId="6" xfId="0" applyNumberFormat="1" applyFont="1" applyBorder="1" applyAlignment="1" applyProtection="1">
      <alignment horizontal="center" vertical="center" shrinkToFit="1"/>
      <protection locked="0"/>
    </xf>
    <xf numFmtId="49" fontId="10" fillId="0" borderId="7" xfId="0" applyNumberFormat="1" applyFont="1" applyBorder="1" applyAlignment="1" applyProtection="1">
      <alignment horizontal="center" vertical="center" shrinkToFit="1"/>
      <protection locked="0"/>
    </xf>
    <xf numFmtId="0" fontId="10" fillId="0" borderId="1" xfId="0" applyFont="1" applyBorder="1" applyAlignment="1">
      <alignment horizontal="center" vertical="center" shrinkToFit="1"/>
    </xf>
    <xf numFmtId="49" fontId="10" fillId="0" borderId="1" xfId="0" applyNumberFormat="1" applyFont="1" applyBorder="1" applyAlignment="1" applyProtection="1">
      <alignment horizontal="center" vertical="center" shrinkToFit="1"/>
      <protection locked="0"/>
    </xf>
    <xf numFmtId="49" fontId="10"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37" fillId="0" borderId="5" xfId="7" applyNumberFormat="1" applyBorder="1" applyAlignment="1" applyProtection="1">
      <alignment horizontal="center" vertical="center" shrinkToFit="1"/>
      <protection locked="0"/>
    </xf>
    <xf numFmtId="49" fontId="37" fillId="0" borderId="1" xfId="7" applyNumberFormat="1" applyBorder="1" applyAlignment="1" applyProtection="1">
      <alignment horizontal="center" vertical="center" shrinkToFit="1"/>
      <protection locked="0"/>
    </xf>
  </cellXfs>
  <cellStyles count="15">
    <cellStyle name="ハイパーリンク" xfId="7" builtinId="8"/>
    <cellStyle name="ハイパーリンク 2" xfId="12" xr:uid="{209B9387-5736-4421-961C-F5F63A483A59}"/>
    <cellStyle name="桁区切り" xfId="1" builtinId="6"/>
    <cellStyle name="桁区切り 2" xfId="5" xr:uid="{00000000-0005-0000-0000-000001000000}"/>
    <cellStyle name="桁区切り 2 2" xfId="14" xr:uid="{1C235B9A-292B-462D-9E4E-C537C5CD0B5B}"/>
    <cellStyle name="桁区切り 3" xfId="6" xr:uid="{00000000-0005-0000-0000-000002000000}"/>
    <cellStyle name="桁区切り 4" xfId="9" xr:uid="{77ACD60A-A9C0-418E-BE58-90AEABA4726C}"/>
    <cellStyle name="桁区切り 5" xfId="11" xr:uid="{E7184651-1896-43D8-A6C9-586B8A781FAE}"/>
    <cellStyle name="標準" xfId="0" builtinId="0"/>
    <cellStyle name="標準 2" xfId="2" xr:uid="{00000000-0005-0000-0000-000004000000}"/>
    <cellStyle name="標準 2 2" xfId="8" xr:uid="{EB78BFCD-60CA-45BD-B64E-6D14C8A17FC1}"/>
    <cellStyle name="標準 3" xfId="3" xr:uid="{00000000-0005-0000-0000-000005000000}"/>
    <cellStyle name="標準 3 2" xfId="4" xr:uid="{00000000-0005-0000-0000-000006000000}"/>
    <cellStyle name="標準 3 2 2" xfId="13" xr:uid="{F7A0BE01-5B70-4C11-835A-5F571F0AABFA}"/>
    <cellStyle name="標準 4" xfId="10" xr:uid="{2C73AD8B-0F5A-4E1F-BAD1-72052611401F}"/>
  </cellStyles>
  <dxfs count="2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272</xdr:row>
          <xdr:rowOff>57150</xdr:rowOff>
        </xdr:from>
        <xdr:to>
          <xdr:col>5</xdr:col>
          <xdr:colOff>19050</xdr:colOff>
          <xdr:row>272</xdr:row>
          <xdr:rowOff>190500</xdr:rowOff>
        </xdr:to>
        <xdr:sp macro="" textlink="">
          <xdr:nvSpPr>
            <xdr:cNvPr id="6145" name="CheckBox12"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273</xdr:row>
          <xdr:rowOff>47625</xdr:rowOff>
        </xdr:from>
        <xdr:to>
          <xdr:col>5</xdr:col>
          <xdr:colOff>19050</xdr:colOff>
          <xdr:row>273</xdr:row>
          <xdr:rowOff>180975</xdr:rowOff>
        </xdr:to>
        <xdr:sp macro="" textlink="">
          <xdr:nvSpPr>
            <xdr:cNvPr id="6146" name="CheckBox13"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279</xdr:row>
          <xdr:rowOff>57150</xdr:rowOff>
        </xdr:from>
        <xdr:to>
          <xdr:col>5</xdr:col>
          <xdr:colOff>38100</xdr:colOff>
          <xdr:row>279</xdr:row>
          <xdr:rowOff>190500</xdr:rowOff>
        </xdr:to>
        <xdr:sp macro="" textlink="">
          <xdr:nvSpPr>
            <xdr:cNvPr id="6147" name="CheckBox14"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280</xdr:row>
          <xdr:rowOff>57150</xdr:rowOff>
        </xdr:from>
        <xdr:to>
          <xdr:col>5</xdr:col>
          <xdr:colOff>38100</xdr:colOff>
          <xdr:row>280</xdr:row>
          <xdr:rowOff>190500</xdr:rowOff>
        </xdr:to>
        <xdr:sp macro="" textlink="">
          <xdr:nvSpPr>
            <xdr:cNvPr id="6148" name="CheckBox15"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39159</xdr:colOff>
      <xdr:row>155</xdr:row>
      <xdr:rowOff>6086</xdr:rowOff>
    </xdr:from>
    <xdr:to>
      <xdr:col>87</xdr:col>
      <xdr:colOff>313003</xdr:colOff>
      <xdr:row>175</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299326" y="34370169"/>
          <a:ext cx="5777177" cy="4449498"/>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ＣＯ２削減効果</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は、</a:t>
          </a:r>
          <a:r>
            <a:rPr lang="ja-JP" altLang="ja-JP" sz="1100">
              <a:solidFill>
                <a:srgbClr val="FF0000"/>
              </a:solidFill>
              <a:effectLst/>
              <a:latin typeface="+mn-lt"/>
              <a:ea typeface="+mn-ea"/>
              <a:cs typeface="+mn-cs"/>
            </a:rPr>
            <a:t>事業化計画策定前に得られる現時点での情報を下に、当該事業を基に設備導入等を実施した場合のＣＯ</a:t>
          </a:r>
          <a:r>
            <a:rPr lang="en-US" altLang="ja-JP" sz="1100">
              <a:solidFill>
                <a:srgbClr val="FF0000"/>
              </a:solidFill>
              <a:effectLst/>
              <a:latin typeface="+mn-lt"/>
              <a:ea typeface="+mn-ea"/>
              <a:cs typeface="+mn-cs"/>
            </a:rPr>
            <a:t>2</a:t>
          </a:r>
          <a:r>
            <a:rPr lang="ja-JP" altLang="ja-JP" sz="1100">
              <a:solidFill>
                <a:srgbClr val="FF0000"/>
              </a:solidFill>
              <a:effectLst/>
              <a:latin typeface="+mn-lt"/>
              <a:ea typeface="+mn-ea"/>
              <a:cs typeface="+mn-cs"/>
            </a:rPr>
            <a:t>削減見込み量を記入</a:t>
          </a:r>
          <a:r>
            <a:rPr lang="ja-JP" altLang="en-US" sz="1100">
              <a:solidFill>
                <a:srgbClr val="FF0000"/>
              </a:solidFill>
              <a:effectLst/>
              <a:latin typeface="+mn-lt"/>
              <a:ea typeface="+mn-ea"/>
              <a:cs typeface="+mn-cs"/>
            </a:rPr>
            <a:t>してください。</a:t>
          </a:r>
          <a:endParaRPr lang="ja-JP" altLang="ja-JP" sz="1100">
            <a:solidFill>
              <a:srgbClr val="FF0000"/>
            </a:solidFill>
            <a:effectLst/>
            <a:latin typeface="+mn-lt"/>
            <a:ea typeface="+mn-ea"/>
            <a:cs typeface="+mn-cs"/>
          </a:endParaRP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【ＣＯ</a:t>
          </a:r>
          <a:r>
            <a:rPr lang="en-US" altLang="ja-JP" sz="1100">
              <a:solidFill>
                <a:srgbClr val="FF0000"/>
              </a:solidFill>
              <a:effectLst/>
              <a:latin typeface="+mn-lt"/>
              <a:ea typeface="+mn-ea"/>
              <a:cs typeface="+mn-cs"/>
            </a:rPr>
            <a:t>2</a:t>
          </a:r>
          <a:r>
            <a:rPr lang="ja-JP" altLang="ja-JP" sz="1100">
              <a:solidFill>
                <a:srgbClr val="FF0000"/>
              </a:solidFill>
              <a:effectLst/>
              <a:latin typeface="+mn-lt"/>
              <a:ea typeface="+mn-ea"/>
              <a:cs typeface="+mn-cs"/>
            </a:rPr>
            <a:t>削減効果の算定根拠】</a:t>
          </a:r>
          <a:r>
            <a:rPr lang="ja-JP" altLang="en-US" sz="1100">
              <a:solidFill>
                <a:srgbClr val="FF0000"/>
              </a:solidFill>
              <a:effectLst/>
              <a:latin typeface="+mn-lt"/>
              <a:ea typeface="+mn-ea"/>
              <a:cs typeface="+mn-cs"/>
            </a:rPr>
            <a:t>は、原則として「地球温暖化対策事業効果算定ガイドブック＜補助事業申請者用＞（平成</a:t>
          </a:r>
          <a:r>
            <a:rPr lang="en-US" altLang="ja-JP" sz="1100">
              <a:solidFill>
                <a:srgbClr val="FF0000"/>
              </a:solidFill>
              <a:effectLst/>
              <a:latin typeface="+mn-lt"/>
              <a:ea typeface="+mn-ea"/>
              <a:cs typeface="+mn-cs"/>
            </a:rPr>
            <a:t>29</a:t>
          </a:r>
          <a:r>
            <a:rPr lang="ja-JP" altLang="en-US" sz="1100">
              <a:solidFill>
                <a:srgbClr val="FF0000"/>
              </a:solidFill>
              <a:effectLst/>
              <a:latin typeface="+mn-lt"/>
              <a:ea typeface="+mn-ea"/>
              <a:cs typeface="+mn-cs"/>
            </a:rPr>
            <a:t>年２月環境省地球環境局）」（以下「ガイドブック」という。）において使用するエクセルファイル（「補助事業申請者向けハード対策事業計算ファイル」）により、事業の直接効果を算定した上で、同ファイルを添付してください。なお、エクセルファイル（「補助事業申請者向けハード対策事業計算ファイル」）において記載する各々の設定根拠・引用元に係る具体的資料を添付してください。</a:t>
          </a:r>
          <a:endParaRPr lang="en-US" altLang="ja-JP" sz="1100">
            <a:solidFill>
              <a:srgbClr val="FF0000"/>
            </a:solidFill>
            <a:effectLst/>
            <a:latin typeface="+mn-lt"/>
            <a:ea typeface="+mn-ea"/>
            <a:cs typeface="+mn-cs"/>
          </a:endParaRPr>
        </a:p>
        <a:p>
          <a:endParaRPr lang="en-US" altLang="ja-JP" sz="1100">
            <a:solidFill>
              <a:srgbClr val="FF0000"/>
            </a:solidFill>
            <a:effectLst/>
            <a:latin typeface="+mn-lt"/>
            <a:ea typeface="+mn-ea"/>
            <a:cs typeface="+mn-cs"/>
          </a:endParaRPr>
        </a:p>
        <a:p>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ＣＯ２削減コスト・算定根拠</a:t>
          </a:r>
          <a:r>
            <a:rPr lang="en-US" altLang="ja-JP" sz="1100">
              <a:solidFill>
                <a:srgbClr val="FF0000"/>
              </a:solidFill>
              <a:effectLst/>
              <a:latin typeface="+mn-lt"/>
              <a:ea typeface="+mn-ea"/>
              <a:cs typeface="+mn-cs"/>
            </a:rPr>
            <a:t>】</a:t>
          </a:r>
          <a:endParaRPr lang="ja-JP" altLang="en-US"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＊補助対象経費支出予定額（</a:t>
          </a:r>
          <a:r>
            <a:rPr lang="en-US" altLang="ja-JP" sz="1100">
              <a:solidFill>
                <a:srgbClr val="FF0000"/>
              </a:solidFill>
              <a:effectLst/>
              <a:latin typeface="+mn-lt"/>
              <a:ea typeface="+mn-ea"/>
              <a:cs typeface="+mn-cs"/>
            </a:rPr>
            <a:t>C)</a:t>
          </a:r>
          <a:r>
            <a:rPr lang="ja-JP" altLang="en-US" sz="1100">
              <a:solidFill>
                <a:srgbClr val="FF0000"/>
              </a:solidFill>
              <a:effectLst/>
              <a:latin typeface="+mn-lt"/>
              <a:ea typeface="+mn-ea"/>
              <a:cs typeface="+mn-cs"/>
            </a:rPr>
            <a:t>は、</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各年度の事業計画及び概算額</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の補助対象経費支出予定額（</a:t>
          </a:r>
          <a:r>
            <a:rPr lang="en-US" altLang="ja-JP" sz="1100">
              <a:solidFill>
                <a:srgbClr val="FF0000"/>
              </a:solidFill>
              <a:effectLst/>
              <a:latin typeface="+mn-lt"/>
              <a:ea typeface="+mn-ea"/>
              <a:cs typeface="+mn-cs"/>
            </a:rPr>
            <a:t>C)</a:t>
          </a:r>
          <a:r>
            <a:rPr lang="ja-JP" altLang="en-US" sz="1100">
              <a:solidFill>
                <a:srgbClr val="FF0000"/>
              </a:solidFill>
              <a:effectLst/>
              <a:latin typeface="+mn-lt"/>
              <a:ea typeface="+mn-ea"/>
              <a:cs typeface="+mn-cs"/>
            </a:rPr>
            <a:t>です（ここでは入力できません。）。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＊設備の法定耐用年数（</a:t>
          </a:r>
          <a:r>
            <a:rPr lang="en-US" altLang="ja-JP" sz="1100">
              <a:solidFill>
                <a:srgbClr val="FF0000"/>
              </a:solidFill>
              <a:effectLst/>
              <a:latin typeface="+mn-lt"/>
              <a:ea typeface="+mn-ea"/>
              <a:cs typeface="+mn-cs"/>
            </a:rPr>
            <a:t>G)</a:t>
          </a:r>
          <a:r>
            <a:rPr lang="ja-JP" altLang="en-US" sz="1100">
              <a:solidFill>
                <a:srgbClr val="FF0000"/>
              </a:solidFill>
              <a:effectLst/>
              <a:latin typeface="+mn-lt"/>
              <a:ea typeface="+mn-ea"/>
              <a:cs typeface="+mn-cs"/>
            </a:rPr>
            <a:t>は、導入を予定している設備等の出力・法定耐用年数</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の法定耐用年数</a:t>
          </a:r>
          <a:r>
            <a:rPr lang="en-US" altLang="ja-JP" sz="1100">
              <a:solidFill>
                <a:srgbClr val="FF0000"/>
              </a:solidFill>
              <a:effectLst/>
              <a:latin typeface="+mn-lt"/>
              <a:ea typeface="+mn-ea"/>
              <a:cs typeface="+mn-cs"/>
            </a:rPr>
            <a:t>(G)</a:t>
          </a:r>
          <a:r>
            <a:rPr lang="ja-JP" altLang="en-US" sz="1100">
              <a:solidFill>
                <a:srgbClr val="FF0000"/>
              </a:solidFill>
              <a:effectLst/>
              <a:latin typeface="+mn-lt"/>
              <a:ea typeface="+mn-ea"/>
              <a:cs typeface="+mn-cs"/>
            </a:rPr>
            <a:t>です（ここでは入力できません。）。</a:t>
          </a:r>
        </a:p>
        <a:p>
          <a:r>
            <a:rPr lang="ja-JP" altLang="en-US" sz="1100">
              <a:solidFill>
                <a:srgbClr val="FF0000"/>
              </a:solidFill>
              <a:effectLst/>
              <a:latin typeface="+mn-lt"/>
              <a:ea typeface="+mn-ea"/>
              <a:cs typeface="+mn-cs"/>
            </a:rPr>
            <a:t>＊ランニングコスト（見込み）</a:t>
          </a:r>
          <a:r>
            <a:rPr lang="en-US" altLang="ja-JP" sz="1100">
              <a:solidFill>
                <a:srgbClr val="FF0000"/>
              </a:solidFill>
              <a:effectLst/>
              <a:latin typeface="+mn-lt"/>
              <a:ea typeface="+mn-ea"/>
              <a:cs typeface="+mn-cs"/>
            </a:rPr>
            <a:t>(J)</a:t>
          </a:r>
          <a:r>
            <a:rPr lang="ja-JP" altLang="en-US" sz="1100">
              <a:solidFill>
                <a:srgbClr val="FF0000"/>
              </a:solidFill>
              <a:effectLst/>
              <a:latin typeface="+mn-lt"/>
              <a:ea typeface="+mn-ea"/>
              <a:cs typeface="+mn-cs"/>
            </a:rPr>
            <a:t>は、</a:t>
          </a:r>
          <a:r>
            <a:rPr lang="ja-JP" altLang="en-US" sz="1100" b="1" u="sng">
              <a:solidFill>
                <a:srgbClr val="FF0000"/>
              </a:solidFill>
              <a:effectLst/>
              <a:latin typeface="+mn-lt"/>
              <a:ea typeface="+mn-ea"/>
              <a:cs typeface="+mn-cs"/>
            </a:rPr>
            <a:t>ランニングコスト（円</a:t>
          </a:r>
          <a:r>
            <a:rPr lang="en-US" altLang="ja-JP" sz="1100" b="1" u="sng">
              <a:solidFill>
                <a:srgbClr val="FF0000"/>
              </a:solidFill>
              <a:effectLst/>
              <a:latin typeface="+mn-lt"/>
              <a:ea typeface="+mn-ea"/>
              <a:cs typeface="+mn-cs"/>
            </a:rPr>
            <a:t>/</a:t>
          </a:r>
          <a:r>
            <a:rPr lang="ja-JP" altLang="en-US" sz="1100" b="1" u="sng">
              <a:solidFill>
                <a:srgbClr val="FF0000"/>
              </a:solidFill>
              <a:effectLst/>
              <a:latin typeface="+mn-lt"/>
              <a:ea typeface="+mn-ea"/>
              <a:cs typeface="+mn-cs"/>
            </a:rPr>
            <a:t>年）を記載するとともに、その根拠を添付してください。</a:t>
          </a:r>
          <a:endParaRPr lang="ja-JP" altLang="ja-JP" sz="1100" b="1" u="sng">
            <a:solidFill>
              <a:srgbClr val="FF0000"/>
            </a:solidFill>
            <a:effectLst/>
            <a:latin typeface="+mn-lt"/>
            <a:ea typeface="+mn-ea"/>
            <a:cs typeface="+mn-cs"/>
          </a:endParaRPr>
        </a:p>
      </xdr:txBody>
    </xdr:sp>
    <xdr:clientData/>
  </xdr:twoCellAnchor>
  <xdr:twoCellAnchor>
    <xdr:from>
      <xdr:col>79</xdr:col>
      <xdr:colOff>0</xdr:colOff>
      <xdr:row>177</xdr:row>
      <xdr:rowOff>83344</xdr:rowOff>
    </xdr:from>
    <xdr:to>
      <xdr:col>87</xdr:col>
      <xdr:colOff>338666</xdr:colOff>
      <xdr:row>186</xdr:row>
      <xdr:rowOff>148167</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260167" y="39220511"/>
          <a:ext cx="5841999" cy="2022739"/>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mn-ea"/>
              <a:ea typeface="+mn-ea"/>
            </a:rPr>
            <a:t>＜コスト要件を満たすことの説明＞</a:t>
          </a:r>
          <a:endParaRPr kumimoji="1" lang="en-US" altLang="ja-JP" sz="1050">
            <a:solidFill>
              <a:srgbClr val="FF0000"/>
            </a:solidFill>
            <a:latin typeface="+mn-ea"/>
            <a:ea typeface="+mn-ea"/>
          </a:endParaRPr>
        </a:p>
        <a:p>
          <a:r>
            <a:rPr kumimoji="1" lang="ja-JP" altLang="en-US" sz="1050" u="sng">
              <a:solidFill>
                <a:srgbClr val="FF0000"/>
              </a:solidFill>
              <a:latin typeface="+mn-ea"/>
              <a:ea typeface="+mn-ea"/>
            </a:rPr>
            <a:t>①再生可能エネルギー発電設備の場合</a:t>
          </a:r>
          <a:endParaRPr kumimoji="1" lang="en-US" altLang="ja-JP" sz="1050" u="sng">
            <a:solidFill>
              <a:srgbClr val="FF0000"/>
            </a:solidFill>
            <a:latin typeface="+mn-ea"/>
            <a:ea typeface="+mn-ea"/>
          </a:endParaRPr>
        </a:p>
        <a:p>
          <a:r>
            <a:rPr kumimoji="1" lang="ja-JP" altLang="en-US" sz="1050">
              <a:solidFill>
                <a:srgbClr val="FF0000"/>
              </a:solidFill>
              <a:latin typeface="+mn-ea"/>
              <a:ea typeface="+mn-ea"/>
            </a:rPr>
            <a:t>＊「資本費合計額</a:t>
          </a:r>
          <a:r>
            <a:rPr kumimoji="1" lang="en-US" altLang="ja-JP" sz="1050">
              <a:solidFill>
                <a:srgbClr val="FF0000"/>
              </a:solidFill>
              <a:latin typeface="+mn-ea"/>
              <a:ea typeface="+mn-ea"/>
            </a:rPr>
            <a:t>(D)</a:t>
          </a:r>
          <a:r>
            <a:rPr kumimoji="1" lang="ja-JP" altLang="en-US" sz="1050">
              <a:solidFill>
                <a:srgbClr val="FF0000"/>
              </a:solidFill>
              <a:latin typeface="+mn-ea"/>
              <a:ea typeface="+mn-ea"/>
            </a:rPr>
            <a:t>」は、</a:t>
          </a:r>
          <a:r>
            <a:rPr kumimoji="1" lang="en-US" altLang="ja-JP" sz="1050">
              <a:solidFill>
                <a:srgbClr val="FF0000"/>
              </a:solidFill>
              <a:latin typeface="+mn-ea"/>
              <a:ea typeface="+mn-ea"/>
            </a:rPr>
            <a:t>【</a:t>
          </a:r>
          <a:r>
            <a:rPr kumimoji="1" lang="ja-JP" altLang="en-US" sz="1050">
              <a:solidFill>
                <a:srgbClr val="FF0000"/>
              </a:solidFill>
              <a:latin typeface="+mn-ea"/>
              <a:ea typeface="+mn-ea"/>
            </a:rPr>
            <a:t>各年度の事業計画及び概算額</a:t>
          </a:r>
          <a:r>
            <a:rPr kumimoji="1" lang="en-US" altLang="ja-JP" sz="1050">
              <a:solidFill>
                <a:srgbClr val="FF0000"/>
              </a:solidFill>
              <a:latin typeface="+mn-ea"/>
              <a:ea typeface="+mn-ea"/>
            </a:rPr>
            <a:t>】</a:t>
          </a:r>
          <a:r>
            <a:rPr kumimoji="1" lang="ja-JP" altLang="en-US" sz="1050">
              <a:solidFill>
                <a:srgbClr val="FF0000"/>
              </a:solidFill>
              <a:latin typeface="+mn-ea"/>
              <a:ea typeface="+mn-ea"/>
            </a:rPr>
            <a:t>の資本費合計額</a:t>
          </a:r>
          <a:r>
            <a:rPr kumimoji="1" lang="en-US" altLang="ja-JP" sz="1050">
              <a:solidFill>
                <a:srgbClr val="FF0000"/>
              </a:solidFill>
              <a:latin typeface="+mn-ea"/>
              <a:ea typeface="+mn-ea"/>
            </a:rPr>
            <a:t>(D)</a:t>
          </a:r>
          <a:r>
            <a:rPr kumimoji="1" lang="ja-JP" altLang="en-US" sz="1050">
              <a:solidFill>
                <a:srgbClr val="FF0000"/>
              </a:solidFill>
              <a:latin typeface="+mn-ea"/>
              <a:ea typeface="+mn-ea"/>
            </a:rPr>
            <a:t>です（ここでは入力できません。）。</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＊「発電設備出力</a:t>
          </a:r>
          <a:r>
            <a:rPr kumimoji="1" lang="en-US" altLang="ja-JP" sz="1050">
              <a:solidFill>
                <a:srgbClr val="FF0000"/>
              </a:solidFill>
              <a:latin typeface="+mn-ea"/>
              <a:ea typeface="+mn-ea"/>
            </a:rPr>
            <a:t>(E)</a:t>
          </a:r>
          <a:r>
            <a:rPr kumimoji="1" lang="ja-JP" altLang="en-US" sz="1050">
              <a:solidFill>
                <a:srgbClr val="FF0000"/>
              </a:solidFill>
              <a:latin typeface="+mn-ea"/>
              <a:ea typeface="+mn-ea"/>
            </a:rPr>
            <a:t>」は、</a:t>
          </a:r>
          <a:r>
            <a:rPr kumimoji="1" lang="en-US" altLang="ja-JP" sz="1050">
              <a:solidFill>
                <a:srgbClr val="FF0000"/>
              </a:solidFill>
              <a:latin typeface="+mn-ea"/>
              <a:ea typeface="+mn-ea"/>
            </a:rPr>
            <a:t>【</a:t>
          </a:r>
          <a:r>
            <a:rPr kumimoji="1" lang="ja-JP" altLang="en-US" sz="1050">
              <a:solidFill>
                <a:srgbClr val="FF0000"/>
              </a:solidFill>
              <a:latin typeface="+mn-ea"/>
              <a:ea typeface="+mn-ea"/>
            </a:rPr>
            <a:t>導入を検討する設備等の出力</a:t>
          </a:r>
          <a:r>
            <a:rPr kumimoji="1" lang="en-US" altLang="ja-JP" sz="1050">
              <a:solidFill>
                <a:srgbClr val="FF0000"/>
              </a:solidFill>
              <a:latin typeface="+mn-ea"/>
              <a:ea typeface="+mn-ea"/>
            </a:rPr>
            <a:t>】</a:t>
          </a:r>
          <a:r>
            <a:rPr kumimoji="1" lang="ja-JP" altLang="en-US" sz="1050">
              <a:solidFill>
                <a:srgbClr val="FF0000"/>
              </a:solidFill>
              <a:latin typeface="+mn-ea"/>
              <a:ea typeface="+mn-ea"/>
            </a:rPr>
            <a:t>の「① 再生可能エネルギー発電設備</a:t>
          </a:r>
          <a:r>
            <a:rPr kumimoji="1" lang="en-US" altLang="ja-JP" sz="1050">
              <a:solidFill>
                <a:srgbClr val="FF0000"/>
              </a:solidFill>
              <a:latin typeface="+mn-ea"/>
              <a:ea typeface="+mn-ea"/>
            </a:rPr>
            <a:t>(E)</a:t>
          </a:r>
          <a:r>
            <a:rPr kumimoji="1" lang="ja-JP" altLang="en-US" sz="1050">
              <a:solidFill>
                <a:srgbClr val="FF0000"/>
              </a:solidFill>
              <a:latin typeface="+mn-ea"/>
              <a:ea typeface="+mn-ea"/>
            </a:rPr>
            <a:t>」の出力です（ここでは入力できません。）。</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＊「導入費用（資本費）（</a:t>
          </a:r>
          <a:r>
            <a:rPr kumimoji="1" lang="en-US" altLang="ja-JP" sz="1050">
              <a:solidFill>
                <a:srgbClr val="FF0000"/>
              </a:solidFill>
              <a:latin typeface="+mn-ea"/>
              <a:ea typeface="+mn-ea"/>
            </a:rPr>
            <a:t>D/E)</a:t>
          </a:r>
          <a:r>
            <a:rPr kumimoji="1" lang="ja-JP" altLang="en-US" sz="1050">
              <a:solidFill>
                <a:srgbClr val="FF0000"/>
              </a:solidFill>
              <a:latin typeface="+mn-ea"/>
              <a:ea typeface="+mn-ea"/>
            </a:rPr>
            <a:t>」が下表の資本費基準を下回っているか確認してください。</a:t>
          </a:r>
          <a:endParaRPr kumimoji="1" lang="en-US" altLang="ja-JP" sz="1050">
            <a:solidFill>
              <a:srgbClr val="FF0000"/>
            </a:solidFill>
            <a:latin typeface="+mn-ea"/>
            <a:ea typeface="+mn-ea"/>
          </a:endParaRPr>
        </a:p>
        <a:p>
          <a:endParaRPr kumimoji="1" lang="en-US" altLang="ja-JP" sz="1050">
            <a:solidFill>
              <a:srgbClr val="FF0000"/>
            </a:solidFill>
            <a:latin typeface="+mn-ea"/>
            <a:ea typeface="+mn-ea"/>
          </a:endParaRPr>
        </a:p>
      </xdr:txBody>
    </xdr:sp>
    <xdr:clientData/>
  </xdr:twoCellAnchor>
  <xdr:twoCellAnchor>
    <xdr:from>
      <xdr:col>78</xdr:col>
      <xdr:colOff>338138</xdr:colOff>
      <xdr:row>205</xdr:row>
      <xdr:rowOff>42862</xdr:rowOff>
    </xdr:from>
    <xdr:to>
      <xdr:col>87</xdr:col>
      <xdr:colOff>383381</xdr:colOff>
      <xdr:row>218</xdr:row>
      <xdr:rowOff>169333</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227888" y="45709945"/>
          <a:ext cx="5918993" cy="3058055"/>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rgbClr val="FF0000"/>
              </a:solidFill>
              <a:effectLst/>
              <a:latin typeface="+mn-lt"/>
              <a:ea typeface="+mn-ea"/>
              <a:cs typeface="+mn-cs"/>
            </a:rPr>
            <a:t> </a:t>
          </a:r>
          <a:r>
            <a:rPr lang="ja-JP" altLang="en-US" sz="1100">
              <a:solidFill>
                <a:srgbClr val="FF0000"/>
              </a:solidFill>
              <a:effectLst/>
              <a:latin typeface="+mn-ea"/>
              <a:ea typeface="+mn-ea"/>
              <a:cs typeface="+mn-cs"/>
            </a:rPr>
            <a:t>②　再生可能エネルギー熱利用設備の場合</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＊「補助対象経費支出予定額の合計</a:t>
          </a:r>
          <a:r>
            <a:rPr lang="en-US" altLang="ja-JP" sz="1100">
              <a:solidFill>
                <a:srgbClr val="FF0000"/>
              </a:solidFill>
              <a:effectLst/>
              <a:latin typeface="+mn-ea"/>
              <a:ea typeface="+mn-ea"/>
              <a:cs typeface="+mn-cs"/>
            </a:rPr>
            <a:t>(C)</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各年度の事業計画及び概算額</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の補助対象経費支出予定額の合計</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Ｃ</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です（ここでは入力できません。）。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(M)</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ＣＯ２削減効果</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(M)</a:t>
          </a:r>
          <a:r>
            <a:rPr lang="ja-JP" altLang="en-US" sz="1100">
              <a:solidFill>
                <a:srgbClr val="FF0000"/>
              </a:solidFill>
              <a:effectLst/>
              <a:latin typeface="+mn-ea"/>
              <a:ea typeface="+mn-ea"/>
              <a:cs typeface="+mn-cs"/>
            </a:rPr>
            <a:t>です（ここでは入力できません。）。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導入を検討する設備等の出力・法定耐用年数</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です（ここでは入力できません。）。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削減コスト」は、補助対象経費支出予定額の合計</a:t>
          </a:r>
          <a:r>
            <a:rPr lang="en-US" altLang="ja-JP" sz="1100">
              <a:solidFill>
                <a:srgbClr val="FF0000"/>
              </a:solidFill>
              <a:effectLst/>
              <a:latin typeface="+mn-ea"/>
              <a:ea typeface="+mn-ea"/>
              <a:cs typeface="+mn-cs"/>
            </a:rPr>
            <a:t>(C)÷(CO2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(O)×</a:t>
          </a:r>
          <a:r>
            <a:rPr lang="ja-JP" altLang="en-US" sz="1100">
              <a:solidFill>
                <a:srgbClr val="FF0000"/>
              </a:solidFill>
              <a:effectLst/>
              <a:latin typeface="+mn-ea"/>
              <a:ea typeface="+mn-ea"/>
              <a:cs typeface="+mn-cs"/>
            </a:rPr>
            <a:t>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で、自動計算されます。補助対象経費支出予定額の合計</a:t>
          </a:r>
          <a:r>
            <a:rPr lang="en-US" altLang="ja-JP" sz="1100">
              <a:solidFill>
                <a:srgbClr val="FF0000"/>
              </a:solidFill>
              <a:effectLst/>
              <a:latin typeface="+mn-ea"/>
              <a:ea typeface="+mn-ea"/>
              <a:cs typeface="+mn-cs"/>
            </a:rPr>
            <a:t>(C)</a:t>
          </a:r>
          <a:r>
            <a:rPr lang="ja-JP" altLang="en-US" sz="1100">
              <a:solidFill>
                <a:srgbClr val="FF0000"/>
              </a:solidFill>
              <a:effectLst/>
              <a:latin typeface="+mn-ea"/>
              <a:ea typeface="+mn-ea"/>
              <a:cs typeface="+mn-cs"/>
            </a:rPr>
            <a:t>、</a:t>
          </a:r>
          <a:r>
            <a:rPr lang="en-US" altLang="ja-JP" sz="1100">
              <a:solidFill>
                <a:srgbClr val="FF0000"/>
              </a:solidFill>
              <a:effectLst/>
              <a:latin typeface="+mn-ea"/>
              <a:ea typeface="+mn-ea"/>
              <a:cs typeface="+mn-cs"/>
            </a:rPr>
            <a:t>CO2</a:t>
          </a:r>
          <a:r>
            <a:rPr lang="ja-JP" altLang="en-US" sz="1100">
              <a:solidFill>
                <a:srgbClr val="FF0000"/>
              </a:solidFill>
              <a:effectLst/>
              <a:latin typeface="+mn-ea"/>
              <a:ea typeface="+mn-ea"/>
              <a:cs typeface="+mn-cs"/>
            </a:rPr>
            <a:t>削減量</a:t>
          </a:r>
          <a:r>
            <a:rPr lang="en-US" altLang="ja-JP" sz="1100">
              <a:solidFill>
                <a:srgbClr val="FF0000"/>
              </a:solidFill>
              <a:effectLst/>
              <a:latin typeface="+mn-ea"/>
              <a:ea typeface="+mn-ea"/>
              <a:cs typeface="+mn-cs"/>
            </a:rPr>
            <a:t>(O)</a:t>
          </a:r>
          <a:r>
            <a:rPr lang="ja-JP" altLang="en-US" sz="1100">
              <a:solidFill>
                <a:srgbClr val="FF0000"/>
              </a:solidFill>
              <a:effectLst/>
              <a:latin typeface="+mn-ea"/>
              <a:ea typeface="+mn-ea"/>
              <a:cs typeface="+mn-cs"/>
            </a:rPr>
            <a:t>、法定耐用年数</a:t>
          </a:r>
          <a:r>
            <a:rPr lang="en-US" altLang="ja-JP" sz="1100">
              <a:solidFill>
                <a:srgbClr val="FF0000"/>
              </a:solidFill>
              <a:effectLst/>
              <a:latin typeface="+mn-ea"/>
              <a:ea typeface="+mn-ea"/>
              <a:cs typeface="+mn-cs"/>
            </a:rPr>
            <a:t>(G)</a:t>
          </a:r>
          <a:r>
            <a:rPr lang="ja-JP" altLang="en-US" sz="1100">
              <a:solidFill>
                <a:srgbClr val="FF0000"/>
              </a:solidFill>
              <a:effectLst/>
              <a:latin typeface="+mn-ea"/>
              <a:ea typeface="+mn-ea"/>
              <a:cs typeface="+mn-cs"/>
            </a:rPr>
            <a:t>の欄がすべて入力されないと表示されません。</a:t>
          </a:r>
        </a:p>
      </xdr:txBody>
    </xdr:sp>
    <xdr:clientData/>
  </xdr:twoCellAnchor>
  <xdr:twoCellAnchor>
    <xdr:from>
      <xdr:col>78</xdr:col>
      <xdr:colOff>365389</xdr:colOff>
      <xdr:row>242</xdr:row>
      <xdr:rowOff>176477</xdr:rowOff>
    </xdr:from>
    <xdr:to>
      <xdr:col>87</xdr:col>
      <xdr:colOff>359833</xdr:colOff>
      <xdr:row>245</xdr:row>
      <xdr:rowOff>201084</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255139" y="52140644"/>
          <a:ext cx="5868194" cy="712523"/>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事業の実施体制</a:t>
          </a:r>
          <a:r>
            <a:rPr kumimoji="1" lang="en-US" altLang="ja-JP" sz="1100">
              <a:solidFill>
                <a:srgbClr val="FF0000"/>
              </a:solidFill>
            </a:rPr>
            <a:t>】</a:t>
          </a:r>
          <a:r>
            <a:rPr kumimoji="1" lang="ja-JP" altLang="en-US" sz="1100">
              <a:solidFill>
                <a:srgbClr val="FF0000"/>
              </a:solidFill>
            </a:rPr>
            <a:t>は、   補助事業の実施体制について、発注先に加え、補助事業者内の施工管理や経理等の体制を含め記入する（別紙でも可）。</a:t>
          </a:r>
        </a:p>
      </xdr:txBody>
    </xdr:sp>
    <xdr:clientData/>
  </xdr:twoCellAnchor>
  <xdr:twoCellAnchor>
    <xdr:from>
      <xdr:col>79</xdr:col>
      <xdr:colOff>0</xdr:colOff>
      <xdr:row>271</xdr:row>
      <xdr:rowOff>222250</xdr:rowOff>
    </xdr:from>
    <xdr:to>
      <xdr:col>87</xdr:col>
      <xdr:colOff>266700</xdr:colOff>
      <xdr:row>275</xdr:row>
      <xdr:rowOff>137583</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260167" y="57086500"/>
          <a:ext cx="5770033" cy="825500"/>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　他の国の補助金等（固定価格買取制度を含む。）への応募状況等を記入すること。該当しない場合は、「該当なし」にチェックを入れること</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52</xdr:row>
          <xdr:rowOff>47625</xdr:rowOff>
        </xdr:from>
        <xdr:to>
          <xdr:col>6</xdr:col>
          <xdr:colOff>9525</xdr:colOff>
          <xdr:row>52</xdr:row>
          <xdr:rowOff>180975</xdr:rowOff>
        </xdr:to>
        <xdr:sp macro="" textlink="">
          <xdr:nvSpPr>
            <xdr:cNvPr id="6202" name="CheckBox1"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66675</xdr:rowOff>
        </xdr:from>
        <xdr:to>
          <xdr:col>6</xdr:col>
          <xdr:colOff>9525</xdr:colOff>
          <xdr:row>62</xdr:row>
          <xdr:rowOff>200025</xdr:rowOff>
        </xdr:to>
        <xdr:sp macro="" textlink="">
          <xdr:nvSpPr>
            <xdr:cNvPr id="6203" name="CheckBox7"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127</xdr:row>
          <xdr:rowOff>38100</xdr:rowOff>
        </xdr:from>
        <xdr:to>
          <xdr:col>6</xdr:col>
          <xdr:colOff>38100</xdr:colOff>
          <xdr:row>127</xdr:row>
          <xdr:rowOff>171450</xdr:rowOff>
        </xdr:to>
        <xdr:sp macro="" textlink="">
          <xdr:nvSpPr>
            <xdr:cNvPr id="6224" name="CheckBox8"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128</xdr:row>
          <xdr:rowOff>66675</xdr:rowOff>
        </xdr:from>
        <xdr:to>
          <xdr:col>6</xdr:col>
          <xdr:colOff>38100</xdr:colOff>
          <xdr:row>128</xdr:row>
          <xdr:rowOff>200025</xdr:rowOff>
        </xdr:to>
        <xdr:sp macro="" textlink="">
          <xdr:nvSpPr>
            <xdr:cNvPr id="6225" name="CheckBox9"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134</xdr:row>
          <xdr:rowOff>47625</xdr:rowOff>
        </xdr:from>
        <xdr:to>
          <xdr:col>6</xdr:col>
          <xdr:colOff>38100</xdr:colOff>
          <xdr:row>134</xdr:row>
          <xdr:rowOff>180975</xdr:rowOff>
        </xdr:to>
        <xdr:sp macro="" textlink="">
          <xdr:nvSpPr>
            <xdr:cNvPr id="6226" name="CheckBox10" hidden="1">
              <a:extLst>
                <a:ext uri="{63B3BB69-23CF-44E3-9099-C40C66FF867C}">
                  <a14:compatExt spid="_x0000_s6226"/>
                </a:ext>
                <a:ext uri="{FF2B5EF4-FFF2-40B4-BE49-F238E27FC236}">
                  <a16:creationId xmlns:a16="http://schemas.microsoft.com/office/drawing/2014/main" id="{00000000-0008-0000-0000-000052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0</xdr:colOff>
      <xdr:row>2</xdr:row>
      <xdr:rowOff>0</xdr:rowOff>
    </xdr:from>
    <xdr:to>
      <xdr:col>86</xdr:col>
      <xdr:colOff>676275</xdr:colOff>
      <xdr:row>3</xdr:row>
      <xdr:rowOff>180975</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343775" y="542925"/>
          <a:ext cx="5476875" cy="4476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「事業名」は、事業内容を表した固有の名称としてください。</a:t>
          </a:r>
        </a:p>
      </xdr:txBody>
    </xdr:sp>
    <xdr:clientData/>
  </xdr:twoCellAnchor>
  <xdr:twoCellAnchor>
    <xdr:from>
      <xdr:col>78</xdr:col>
      <xdr:colOff>361950</xdr:colOff>
      <xdr:row>4</xdr:row>
      <xdr:rowOff>66675</xdr:rowOff>
    </xdr:from>
    <xdr:to>
      <xdr:col>86</xdr:col>
      <xdr:colOff>666750</xdr:colOff>
      <xdr:row>5</xdr:row>
      <xdr:rowOff>190500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7334250" y="1143000"/>
          <a:ext cx="5476875" cy="4476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「事業実施の団体名」は、共同事業者がいるときは代表事業者を記入してください。</a:t>
          </a:r>
        </a:p>
      </xdr:txBody>
    </xdr:sp>
    <xdr:clientData/>
  </xdr:twoCellAnchor>
  <xdr:twoCellAnchor>
    <xdr:from>
      <xdr:col>79</xdr:col>
      <xdr:colOff>0</xdr:colOff>
      <xdr:row>7</xdr:row>
      <xdr:rowOff>0</xdr:rowOff>
    </xdr:from>
    <xdr:to>
      <xdr:col>86</xdr:col>
      <xdr:colOff>661459</xdr:colOff>
      <xdr:row>9</xdr:row>
      <xdr:rowOff>3175</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7260167" y="1905000"/>
          <a:ext cx="5476875" cy="4476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「事業実施の代表者」は、応募申請書の申請者名（代表者名）を記入してください。</a:t>
          </a:r>
        </a:p>
      </xdr:txBody>
    </xdr:sp>
    <xdr:clientData/>
  </xdr:twoCellAnchor>
  <xdr:twoCellAnchor>
    <xdr:from>
      <xdr:col>79</xdr:col>
      <xdr:colOff>0</xdr:colOff>
      <xdr:row>12</xdr:row>
      <xdr:rowOff>0</xdr:rowOff>
    </xdr:from>
    <xdr:to>
      <xdr:col>86</xdr:col>
      <xdr:colOff>661459</xdr:colOff>
      <xdr:row>13</xdr:row>
      <xdr:rowOff>149225</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7260167" y="2984500"/>
          <a:ext cx="5476875" cy="56197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「事業実施の担当者（事業の窓口となる方）」は、事業実施の代表者と同じ法人の所属にしてください（社外コンサルタント等は不可</a:t>
          </a:r>
          <a:r>
            <a:rPr kumimoji="1" lang="en-US" altLang="ja-JP" sz="1050">
              <a:solidFill>
                <a:srgbClr val="FF0000"/>
              </a:solidFill>
            </a:rPr>
            <a:t>)</a:t>
          </a:r>
          <a:r>
            <a:rPr kumimoji="1" lang="ja-JP" altLang="en-US" sz="1050">
              <a:solidFill>
                <a:srgbClr val="FF0000"/>
              </a:solidFill>
            </a:rPr>
            <a:t>。</a:t>
          </a:r>
          <a:endParaRPr kumimoji="1" lang="en-US" altLang="ja-JP" sz="1050">
            <a:solidFill>
              <a:srgbClr val="FF0000"/>
            </a:solidFill>
          </a:endParaRPr>
        </a:p>
        <a:p>
          <a:endParaRPr kumimoji="1" lang="ja-JP" altLang="en-US" sz="1050">
            <a:solidFill>
              <a:srgbClr val="FF0000"/>
            </a:solidFill>
          </a:endParaRPr>
        </a:p>
      </xdr:txBody>
    </xdr:sp>
    <xdr:clientData/>
  </xdr:twoCellAnchor>
  <xdr:twoCellAnchor>
    <xdr:from>
      <xdr:col>79</xdr:col>
      <xdr:colOff>0</xdr:colOff>
      <xdr:row>17</xdr:row>
      <xdr:rowOff>0</xdr:rowOff>
    </xdr:from>
    <xdr:to>
      <xdr:col>86</xdr:col>
      <xdr:colOff>661459</xdr:colOff>
      <xdr:row>19</xdr:row>
      <xdr:rowOff>187325</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7260167" y="4222750"/>
          <a:ext cx="5476875" cy="69532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「事業の主たる実施場所」は、実際に補助事業を行う場所の住所・名称を記載してください（地図を添付してください。）。</a:t>
          </a:r>
          <a:endParaRPr kumimoji="1" lang="en-US" altLang="ja-JP" sz="1050">
            <a:solidFill>
              <a:srgbClr val="FF0000"/>
            </a:solidFill>
          </a:endParaRPr>
        </a:p>
        <a:p>
          <a:endParaRPr kumimoji="1" lang="ja-JP" altLang="en-US" sz="1050">
            <a:solidFill>
              <a:srgbClr val="FF0000"/>
            </a:solidFill>
          </a:endParaRPr>
        </a:p>
      </xdr:txBody>
    </xdr:sp>
    <xdr:clientData/>
  </xdr:twoCellAnchor>
  <xdr:twoCellAnchor>
    <xdr:from>
      <xdr:col>79</xdr:col>
      <xdr:colOff>0</xdr:colOff>
      <xdr:row>23</xdr:row>
      <xdr:rowOff>179916</xdr:rowOff>
    </xdr:from>
    <xdr:to>
      <xdr:col>86</xdr:col>
      <xdr:colOff>661459</xdr:colOff>
      <xdr:row>28</xdr:row>
      <xdr:rowOff>151341</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7260167" y="5672666"/>
          <a:ext cx="5476875" cy="923925"/>
        </a:xfrm>
        <a:prstGeom prst="rect">
          <a:avLst/>
        </a:prstGeom>
        <a:solidFill>
          <a:schemeClr val="bg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共同事業者が６社以上の場合は、６社目からは「共同事業者」シートに記載してください。</a:t>
          </a:r>
        </a:p>
      </xdr:txBody>
    </xdr:sp>
    <xdr:clientData/>
  </xdr:twoCellAnchor>
  <xdr:twoCellAnchor>
    <xdr:from>
      <xdr:col>79</xdr:col>
      <xdr:colOff>0</xdr:colOff>
      <xdr:row>67</xdr:row>
      <xdr:rowOff>0</xdr:rowOff>
    </xdr:from>
    <xdr:to>
      <xdr:col>86</xdr:col>
      <xdr:colOff>508000</xdr:colOff>
      <xdr:row>71</xdr:row>
      <xdr:rowOff>42334</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7260167" y="14541500"/>
          <a:ext cx="5323416" cy="846667"/>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mn-ea"/>
              <a:ea typeface="+mn-ea"/>
            </a:rPr>
            <a:t>＊「目的」は、導入する事業の目的・概要を簡潔に記載してください（</a:t>
          </a:r>
          <a:r>
            <a:rPr kumimoji="1" lang="en-US" altLang="ja-JP" sz="1050">
              <a:solidFill>
                <a:srgbClr val="FF0000"/>
              </a:solidFill>
              <a:latin typeface="+mn-ea"/>
              <a:ea typeface="+mn-ea"/>
            </a:rPr>
            <a:t>500</a:t>
          </a:r>
          <a:r>
            <a:rPr kumimoji="1" lang="ja-JP" altLang="en-US" sz="1050">
              <a:solidFill>
                <a:srgbClr val="FF0000"/>
              </a:solidFill>
              <a:latin typeface="+mn-ea"/>
              <a:ea typeface="+mn-ea"/>
            </a:rPr>
            <a:t>字以内。詳細（図など）を別添で添付可。）。</a:t>
          </a:r>
          <a:endParaRPr kumimoji="1" lang="en-US" altLang="ja-JP" sz="1050">
            <a:solidFill>
              <a:srgbClr val="FF0000"/>
            </a:solidFill>
            <a:latin typeface="+mn-ea"/>
            <a:ea typeface="+mn-ea"/>
          </a:endParaRPr>
        </a:p>
      </xdr:txBody>
    </xdr:sp>
    <xdr:clientData/>
  </xdr:twoCellAnchor>
  <xdr:twoCellAnchor>
    <xdr:from>
      <xdr:col>79</xdr:col>
      <xdr:colOff>31751</xdr:colOff>
      <xdr:row>96</xdr:row>
      <xdr:rowOff>55034</xdr:rowOff>
    </xdr:from>
    <xdr:to>
      <xdr:col>87</xdr:col>
      <xdr:colOff>137584</xdr:colOff>
      <xdr:row>105</xdr:row>
      <xdr:rowOff>211666</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7291918" y="20406784"/>
          <a:ext cx="5609166" cy="2061632"/>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導入を予定している設備等</a:t>
          </a:r>
          <a:r>
            <a:rPr kumimoji="1" lang="en-US" altLang="ja-JP" sz="1050">
              <a:solidFill>
                <a:srgbClr val="FF0000"/>
              </a:solidFill>
              <a:latin typeface="+mn-ea"/>
              <a:ea typeface="+mn-ea"/>
            </a:rPr>
            <a:t>】</a:t>
          </a:r>
          <a:r>
            <a:rPr kumimoji="1" lang="ja-JP" altLang="en-US" sz="1050">
              <a:solidFill>
                <a:srgbClr val="FF0000"/>
              </a:solidFill>
              <a:latin typeface="+mn-ea"/>
              <a:ea typeface="+mn-ea"/>
            </a:rPr>
            <a:t>は、導入を予定している設備等の電源種とその出力をについて簡潔に説明してください（</a:t>
          </a:r>
          <a:r>
            <a:rPr kumimoji="1" lang="en-US" altLang="ja-JP" sz="1050">
              <a:solidFill>
                <a:srgbClr val="FF0000"/>
              </a:solidFill>
              <a:latin typeface="+mn-ea"/>
              <a:ea typeface="+mn-ea"/>
            </a:rPr>
            <a:t>500</a:t>
          </a:r>
          <a:r>
            <a:rPr kumimoji="1" lang="ja-JP" altLang="en-US" sz="1050">
              <a:solidFill>
                <a:srgbClr val="FF0000"/>
              </a:solidFill>
              <a:latin typeface="+mn-ea"/>
              <a:ea typeface="+mn-ea"/>
            </a:rPr>
            <a:t>字以内。詳細（図など）を別添で添付可。）。</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特に、当該設備がエネルギー起源</a:t>
          </a:r>
          <a:r>
            <a:rPr kumimoji="1" lang="en-US" altLang="ja-JP" sz="1050">
              <a:solidFill>
                <a:srgbClr val="FF0000"/>
              </a:solidFill>
              <a:latin typeface="+mn-ea"/>
              <a:ea typeface="+mn-ea"/>
            </a:rPr>
            <a:t>CO2</a:t>
          </a:r>
          <a:r>
            <a:rPr kumimoji="1" lang="ja-JP" altLang="en-US" sz="1050">
              <a:solidFill>
                <a:srgbClr val="FF0000"/>
              </a:solidFill>
              <a:latin typeface="+mn-ea"/>
              <a:ea typeface="+mn-ea"/>
            </a:rPr>
            <a:t>の削減にどのように資するかを（例：ボイラ燃料としての重油の削減、商用電力の購入削減）記載してください。</a:t>
          </a:r>
          <a:endParaRPr kumimoji="1" lang="en-US" altLang="ja-JP" sz="1050">
            <a:solidFill>
              <a:srgbClr val="FF0000"/>
            </a:solidFill>
            <a:latin typeface="+mn-ea"/>
            <a:ea typeface="+mn-ea"/>
          </a:endParaRPr>
        </a:p>
      </xdr:txBody>
    </xdr:sp>
    <xdr:clientData/>
  </xdr:twoCellAnchor>
  <xdr:twoCellAnchor>
    <xdr:from>
      <xdr:col>78</xdr:col>
      <xdr:colOff>357717</xdr:colOff>
      <xdr:row>75</xdr:row>
      <xdr:rowOff>42334</xdr:rowOff>
    </xdr:from>
    <xdr:to>
      <xdr:col>86</xdr:col>
      <xdr:colOff>656167</xdr:colOff>
      <xdr:row>83</xdr:row>
      <xdr:rowOff>127000</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247467" y="16044334"/>
          <a:ext cx="5484283" cy="1735666"/>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各年度の事業計画及び概算額</a:t>
          </a:r>
          <a:r>
            <a:rPr kumimoji="1" lang="en-US" altLang="ja-JP" sz="1050">
              <a:solidFill>
                <a:srgbClr val="FF0000"/>
              </a:solidFill>
              <a:latin typeface="+mn-ea"/>
              <a:ea typeface="+mn-ea"/>
            </a:rPr>
            <a:t>】</a:t>
          </a:r>
        </a:p>
        <a:p>
          <a:r>
            <a:rPr kumimoji="1" lang="ja-JP" altLang="en-US" sz="1050">
              <a:solidFill>
                <a:srgbClr val="FF0000"/>
              </a:solidFill>
              <a:latin typeface="+mn-ea"/>
              <a:ea typeface="+mn-ea"/>
            </a:rPr>
            <a:t>＊「令和</a:t>
          </a:r>
          <a:r>
            <a:rPr kumimoji="1" lang="en-US" altLang="ja-JP" sz="1050">
              <a:solidFill>
                <a:srgbClr val="FF0000"/>
              </a:solidFill>
              <a:latin typeface="+mn-ea"/>
              <a:ea typeface="+mn-ea"/>
            </a:rPr>
            <a:t>3</a:t>
          </a:r>
          <a:r>
            <a:rPr kumimoji="1" lang="ja-JP" altLang="en-US" sz="1050">
              <a:solidFill>
                <a:srgbClr val="FF0000"/>
              </a:solidFill>
              <a:latin typeface="+mn-ea"/>
              <a:ea typeface="+mn-ea"/>
            </a:rPr>
            <a:t>年度」及び「令和</a:t>
          </a:r>
          <a:r>
            <a:rPr kumimoji="1" lang="en-US" altLang="ja-JP" sz="1050">
              <a:solidFill>
                <a:srgbClr val="FF0000"/>
              </a:solidFill>
              <a:latin typeface="+mn-ea"/>
              <a:ea typeface="+mn-ea"/>
            </a:rPr>
            <a:t>4</a:t>
          </a:r>
          <a:r>
            <a:rPr kumimoji="1" lang="ja-JP" altLang="en-US" sz="1050">
              <a:solidFill>
                <a:srgbClr val="FF0000"/>
              </a:solidFill>
              <a:latin typeface="+mn-ea"/>
              <a:ea typeface="+mn-ea"/>
            </a:rPr>
            <a:t>年度」は</a:t>
          </a:r>
          <a:r>
            <a:rPr kumimoji="1" lang="en-US" altLang="ja-JP" sz="1050">
              <a:solidFill>
                <a:srgbClr val="FF0000"/>
              </a:solidFill>
              <a:latin typeface="+mn-ea"/>
              <a:ea typeface="+mn-ea"/>
            </a:rPr>
            <a:t>『C-1</a:t>
          </a:r>
          <a:r>
            <a:rPr kumimoji="1" lang="ja-JP" altLang="en-US" sz="1050">
              <a:solidFill>
                <a:srgbClr val="FF0000"/>
              </a:solidFill>
              <a:latin typeface="+mn-ea"/>
              <a:ea typeface="+mn-ea"/>
            </a:rPr>
            <a:t>別紙</a:t>
          </a:r>
          <a:r>
            <a:rPr kumimoji="1" lang="en-US" altLang="ja-JP" sz="1050">
              <a:solidFill>
                <a:srgbClr val="FF0000"/>
              </a:solidFill>
              <a:latin typeface="+mn-ea"/>
              <a:ea typeface="+mn-ea"/>
            </a:rPr>
            <a:t>2</a:t>
          </a:r>
          <a:r>
            <a:rPr kumimoji="1" lang="ja-JP" altLang="en-US" sz="1050">
              <a:solidFill>
                <a:srgbClr val="FF0000"/>
              </a:solidFill>
              <a:latin typeface="+mn-ea"/>
              <a:ea typeface="+mn-ea"/>
            </a:rPr>
            <a:t>経費内訳</a:t>
          </a:r>
          <a:r>
            <a:rPr kumimoji="1" lang="en-US" altLang="ja-JP" sz="1050">
              <a:solidFill>
                <a:srgbClr val="FF0000"/>
              </a:solidFill>
              <a:latin typeface="+mn-ea"/>
              <a:ea typeface="+mn-ea"/>
            </a:rPr>
            <a:t>』</a:t>
          </a:r>
          <a:r>
            <a:rPr kumimoji="1" lang="ja-JP" altLang="en-US" sz="1050">
              <a:solidFill>
                <a:srgbClr val="FF0000"/>
              </a:solidFill>
              <a:latin typeface="+mn-ea"/>
              <a:ea typeface="+mn-ea"/>
            </a:rPr>
            <a:t>の数値が自動入力されますので、入力不要です。</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＊「合計額</a:t>
          </a:r>
          <a:r>
            <a:rPr kumimoji="1" lang="en-US" altLang="ja-JP" sz="1050">
              <a:solidFill>
                <a:srgbClr val="FF0000"/>
              </a:solidFill>
              <a:latin typeface="+mn-ea"/>
              <a:ea typeface="+mn-ea"/>
            </a:rPr>
            <a:t>(C)</a:t>
          </a:r>
          <a:r>
            <a:rPr kumimoji="1" lang="ja-JP" altLang="en-US" sz="1050">
              <a:solidFill>
                <a:srgbClr val="FF0000"/>
              </a:solidFill>
              <a:latin typeface="+mn-ea"/>
              <a:ea typeface="+mn-ea"/>
            </a:rPr>
            <a:t>」は、</a:t>
          </a:r>
          <a:r>
            <a:rPr kumimoji="1" lang="en-US" altLang="ja-JP" sz="1050">
              <a:solidFill>
                <a:srgbClr val="FF0000"/>
              </a:solidFill>
              <a:latin typeface="+mn-ea"/>
              <a:ea typeface="+mn-ea"/>
            </a:rPr>
            <a:t>CO2</a:t>
          </a:r>
          <a:r>
            <a:rPr kumimoji="1" lang="ja-JP" altLang="en-US" sz="1050">
              <a:solidFill>
                <a:srgbClr val="FF0000"/>
              </a:solidFill>
              <a:latin typeface="+mn-ea"/>
              <a:ea typeface="+mn-ea"/>
            </a:rPr>
            <a:t>削減コストの「設置コスト」の分子となります。</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＊「うち資本費合計額」は、補助対象経費支出予定額の合計（蓄電池を除く）から補助金所要額の合計額（蓄電池を除く）を差し引いた額（自己負担額）です（自動計算）。</a:t>
          </a:r>
          <a:endParaRPr kumimoji="1" lang="en-US" altLang="ja-JP" sz="1050">
            <a:solidFill>
              <a:srgbClr val="FF0000"/>
            </a:solidFill>
            <a:latin typeface="+mn-ea"/>
            <a:ea typeface="+mn-ea"/>
          </a:endParaRPr>
        </a:p>
        <a:p>
          <a:endParaRPr kumimoji="1" lang="ja-JP" altLang="en-US" sz="105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53</xdr:row>
          <xdr:rowOff>47625</xdr:rowOff>
        </xdr:from>
        <xdr:to>
          <xdr:col>10</xdr:col>
          <xdr:colOff>9525</xdr:colOff>
          <xdr:row>53</xdr:row>
          <xdr:rowOff>180975</xdr:rowOff>
        </xdr:to>
        <xdr:sp macro="" textlink="">
          <xdr:nvSpPr>
            <xdr:cNvPr id="6229" name="CheckBox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57150</xdr:rowOff>
        </xdr:from>
        <xdr:to>
          <xdr:col>10</xdr:col>
          <xdr:colOff>9525</xdr:colOff>
          <xdr:row>57</xdr:row>
          <xdr:rowOff>190500</xdr:rowOff>
        </xdr:to>
        <xdr:sp macro="" textlink="">
          <xdr:nvSpPr>
            <xdr:cNvPr id="6231" name="CheckBox5"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0</xdr:colOff>
      <xdr:row>51</xdr:row>
      <xdr:rowOff>1</xdr:rowOff>
    </xdr:from>
    <xdr:to>
      <xdr:col>86</xdr:col>
      <xdr:colOff>645584</xdr:colOff>
      <xdr:row>55</xdr:row>
      <xdr:rowOff>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7260167" y="10826751"/>
          <a:ext cx="5461000" cy="931332"/>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事業の分類</a:t>
          </a:r>
          <a:r>
            <a:rPr kumimoji="1" lang="en-US" altLang="ja-JP" sz="1050">
              <a:solidFill>
                <a:srgbClr val="FF0000"/>
              </a:solidFill>
              <a:latin typeface="+mn-ea"/>
              <a:ea typeface="+mn-ea"/>
            </a:rPr>
            <a:t>】</a:t>
          </a:r>
          <a:r>
            <a:rPr kumimoji="1" lang="ja-JP" altLang="en-US" sz="1050">
              <a:solidFill>
                <a:srgbClr val="FF0000"/>
              </a:solidFill>
              <a:latin typeface="+mn-ea"/>
              <a:ea typeface="+mn-ea"/>
            </a:rPr>
            <a:t>「</a:t>
          </a:r>
          <a:r>
            <a:rPr kumimoji="1" lang="en-US" altLang="ja-JP" sz="1050">
              <a:solidFill>
                <a:srgbClr val="FF0000"/>
              </a:solidFill>
              <a:latin typeface="+mn-ea"/>
              <a:ea typeface="+mn-ea"/>
            </a:rPr>
            <a:t>a</a:t>
          </a:r>
          <a:r>
            <a:rPr kumimoji="1" lang="ja-JP" altLang="en-US" sz="1050">
              <a:solidFill>
                <a:srgbClr val="FF0000"/>
              </a:solidFill>
              <a:latin typeface="+mn-ea"/>
              <a:ea typeface="+mn-ea"/>
            </a:rPr>
            <a:t>再生可能エネルギー発電設備導入計画」を選んだ場合は、必ず「自家消費型」か「災害時の自立機能付き」にチェックを入れるとともに、それぞれのチェックボックスを確認のうえ、チェックを入れてください。</a:t>
          </a:r>
          <a:endParaRPr kumimoji="1" lang="en-US" altLang="ja-JP" sz="105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11</xdr:col>
          <xdr:colOff>19050</xdr:colOff>
          <xdr:row>54</xdr:row>
          <xdr:rowOff>47625</xdr:rowOff>
        </xdr:from>
        <xdr:to>
          <xdr:col>13</xdr:col>
          <xdr:colOff>9525</xdr:colOff>
          <xdr:row>54</xdr:row>
          <xdr:rowOff>180975</xdr:rowOff>
        </xdr:to>
        <xdr:sp macro="" textlink="">
          <xdr:nvSpPr>
            <xdr:cNvPr id="6233" name="CheckBox3"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55</xdr:row>
          <xdr:rowOff>57150</xdr:rowOff>
        </xdr:from>
        <xdr:to>
          <xdr:col>13</xdr:col>
          <xdr:colOff>9525</xdr:colOff>
          <xdr:row>55</xdr:row>
          <xdr:rowOff>190500</xdr:rowOff>
        </xdr:to>
        <xdr:sp macro="" textlink="">
          <xdr:nvSpPr>
            <xdr:cNvPr id="6234" name="CheckBox4"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58</xdr:row>
          <xdr:rowOff>47625</xdr:rowOff>
        </xdr:from>
        <xdr:to>
          <xdr:col>13</xdr:col>
          <xdr:colOff>9525</xdr:colOff>
          <xdr:row>58</xdr:row>
          <xdr:rowOff>180975</xdr:rowOff>
        </xdr:to>
        <xdr:sp macro="" textlink="">
          <xdr:nvSpPr>
            <xdr:cNvPr id="6235" name="CheckBox6"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34925</xdr:colOff>
      <xdr:row>126</xdr:row>
      <xdr:rowOff>84666</xdr:rowOff>
    </xdr:from>
    <xdr:to>
      <xdr:col>87</xdr:col>
      <xdr:colOff>190500</xdr:colOff>
      <xdr:row>131</xdr:row>
      <xdr:rowOff>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7295092" y="28437416"/>
          <a:ext cx="5658908" cy="1026584"/>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補助対象設備を導入する施設の地域特性について</a:t>
          </a:r>
          <a:r>
            <a:rPr kumimoji="1" lang="en-US" altLang="ja-JP" sz="1050">
              <a:solidFill>
                <a:srgbClr val="FF0000"/>
              </a:solidFill>
            </a:rPr>
            <a:t>】</a:t>
          </a:r>
          <a:r>
            <a:rPr kumimoji="1" lang="ja-JP" altLang="en-US" sz="1050">
              <a:solidFill>
                <a:srgbClr val="FF0000"/>
              </a:solidFill>
            </a:rPr>
            <a:t>は、設置場所が、土砂災害地域又は浸水被害危険性地域に該当するか、該当する場合は、土砂災害をの危険性を回避されている理由や浸水時にも設備を保全するための措置などを記載してください。</a:t>
          </a:r>
        </a:p>
        <a:p>
          <a:endParaRPr kumimoji="1" lang="ja-JP" altLang="en-US" sz="1050">
            <a:solidFill>
              <a:srgbClr val="FF0000"/>
            </a:solidFill>
          </a:endParaRPr>
        </a:p>
      </xdr:txBody>
    </xdr:sp>
    <xdr:clientData/>
  </xdr:twoCellAnchor>
  <xdr:twoCellAnchor>
    <xdr:from>
      <xdr:col>79</xdr:col>
      <xdr:colOff>40217</xdr:colOff>
      <xdr:row>142</xdr:row>
      <xdr:rowOff>31751</xdr:rowOff>
    </xdr:from>
    <xdr:to>
      <xdr:col>87</xdr:col>
      <xdr:colOff>254000</xdr:colOff>
      <xdr:row>153</xdr:row>
      <xdr:rowOff>19050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7300384" y="31496001"/>
          <a:ext cx="5717116" cy="2442632"/>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補助対象設備による電力の使途</a:t>
          </a:r>
          <a:r>
            <a:rPr kumimoji="1" lang="en-US" altLang="ja-JP" sz="1050">
              <a:solidFill>
                <a:srgbClr val="FF0000"/>
              </a:solidFill>
            </a:rPr>
            <a:t>】</a:t>
          </a:r>
          <a:r>
            <a:rPr kumimoji="1" lang="ja-JP" altLang="en-US" sz="1050">
              <a:solidFill>
                <a:srgbClr val="FF0000"/>
              </a:solidFill>
            </a:rPr>
            <a:t>は、再エネ発電量</a:t>
          </a:r>
          <a:r>
            <a:rPr kumimoji="1" lang="en-US" altLang="ja-JP" sz="1050">
              <a:solidFill>
                <a:srgbClr val="FF0000"/>
              </a:solidFill>
            </a:rPr>
            <a:t>(H)</a:t>
          </a:r>
          <a:r>
            <a:rPr kumimoji="1" lang="ja-JP" altLang="en-US" sz="1050">
              <a:solidFill>
                <a:srgbClr val="FF0000"/>
              </a:solidFill>
            </a:rPr>
            <a:t>、うち施設で消費できる年間発電量</a:t>
          </a:r>
          <a:r>
            <a:rPr kumimoji="1" lang="en-US" altLang="ja-JP" sz="1050">
              <a:solidFill>
                <a:srgbClr val="FF0000"/>
              </a:solidFill>
            </a:rPr>
            <a:t>(I)</a:t>
          </a:r>
          <a:r>
            <a:rPr kumimoji="1" lang="ja-JP" altLang="en-US" sz="1050">
              <a:solidFill>
                <a:srgbClr val="FF0000"/>
              </a:solidFill>
            </a:rPr>
            <a:t>、施設の年間電力消費量</a:t>
          </a:r>
          <a:r>
            <a:rPr kumimoji="1" lang="en-US" altLang="ja-JP" sz="1050">
              <a:solidFill>
                <a:srgbClr val="FF0000"/>
              </a:solidFill>
            </a:rPr>
            <a:t>(K)</a:t>
          </a:r>
          <a:r>
            <a:rPr kumimoji="1" lang="ja-JP" altLang="en-US" sz="1050">
              <a:solidFill>
                <a:srgbClr val="FF0000"/>
              </a:solidFill>
            </a:rPr>
            <a:t>、施設の年間電力消費量（昼間）</a:t>
          </a:r>
          <a:r>
            <a:rPr kumimoji="1" lang="en-US" altLang="ja-JP" sz="1050">
              <a:solidFill>
                <a:srgbClr val="FF0000"/>
              </a:solidFill>
            </a:rPr>
            <a:t>(L)</a:t>
          </a:r>
          <a:r>
            <a:rPr kumimoji="1" lang="ja-JP" altLang="en-US" sz="1050">
              <a:solidFill>
                <a:srgbClr val="FF0000"/>
              </a:solidFill>
            </a:rPr>
            <a:t>を記載するとともに、その根拠資料を添付してください。</a:t>
          </a:r>
        </a:p>
        <a:p>
          <a:r>
            <a:rPr kumimoji="1" lang="ja-JP" altLang="en-US" sz="1050">
              <a:solidFill>
                <a:srgbClr val="FF0000"/>
              </a:solidFill>
            </a:rPr>
            <a:t>＊根拠資料には、供給先の電力の使途、一日当たりの電力使用量、及び一日または季節的な電力使用量の変化、電力需給バランス等を示し、電力設備等の規模が合理的かつ妥当であることを明確に記載してください。</a:t>
          </a:r>
          <a:endParaRPr kumimoji="1" lang="en-US" altLang="ja-JP" sz="1050">
            <a:solidFill>
              <a:srgbClr val="FF0000"/>
            </a:solidFill>
          </a:endParaRPr>
        </a:p>
        <a:p>
          <a:r>
            <a:rPr kumimoji="1" lang="ja-JP" altLang="en-US" sz="1050">
              <a:solidFill>
                <a:srgbClr val="FF0000"/>
              </a:solidFill>
            </a:rPr>
            <a:t>＊対象事業で蓄電池を導入する場合は、対象事業で導入する太陽光発電設備により発生する電力を蓄電池にて充放電することで自家消費率の向上に資することを示すとともに、その根拠資料を添付してください。</a:t>
          </a:r>
        </a:p>
        <a:p>
          <a:endParaRPr kumimoji="1" lang="ja-JP" altLang="en-US" sz="1050">
            <a:solidFill>
              <a:srgbClr val="FF0000"/>
            </a:solidFill>
          </a:endParaRPr>
        </a:p>
      </xdr:txBody>
    </xdr:sp>
    <xdr:clientData/>
  </xdr:twoCellAnchor>
  <xdr:twoCellAnchor>
    <xdr:from>
      <xdr:col>79</xdr:col>
      <xdr:colOff>57150</xdr:colOff>
      <xdr:row>247</xdr:row>
      <xdr:rowOff>66673</xdr:rowOff>
    </xdr:from>
    <xdr:to>
      <xdr:col>87</xdr:col>
      <xdr:colOff>306917</xdr:colOff>
      <xdr:row>252</xdr:row>
      <xdr:rowOff>63500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317317" y="54158090"/>
          <a:ext cx="5753100" cy="1108077"/>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＊補助事業に要する経費を支払うための資金の調達計画及び調達方法を記入してください（</a:t>
          </a:r>
          <a:r>
            <a:rPr kumimoji="1" lang="en-US" altLang="ja-JP" sz="1100">
              <a:solidFill>
                <a:srgbClr val="FF0000"/>
              </a:solidFill>
            </a:rPr>
            <a:t>300</a:t>
          </a:r>
          <a:r>
            <a:rPr kumimoji="1" lang="ja-JP" altLang="en-US" sz="1100">
              <a:solidFill>
                <a:srgbClr val="FF0000"/>
              </a:solidFill>
            </a:rPr>
            <a:t>字以内。別紙でも可</a:t>
          </a:r>
          <a:r>
            <a:rPr kumimoji="1" lang="en-US" altLang="ja-JP" sz="1100">
              <a:solidFill>
                <a:srgbClr val="FF0000"/>
              </a:solidFill>
            </a:rPr>
            <a:t>)</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＊税抜金額を記入すること。</a:t>
          </a:r>
        </a:p>
        <a:p>
          <a:endParaRPr kumimoji="1" lang="ja-JP" altLang="en-US" sz="1100">
            <a:solidFill>
              <a:srgbClr val="FF0000"/>
            </a:solidFill>
          </a:endParaRPr>
        </a:p>
      </xdr:txBody>
    </xdr:sp>
    <xdr:clientData/>
  </xdr:twoCellAnchor>
  <xdr:twoCellAnchor>
    <xdr:from>
      <xdr:col>79</xdr:col>
      <xdr:colOff>19050</xdr:colOff>
      <xdr:row>301</xdr:row>
      <xdr:rowOff>76200</xdr:rowOff>
    </xdr:from>
    <xdr:to>
      <xdr:col>86</xdr:col>
      <xdr:colOff>645584</xdr:colOff>
      <xdr:row>303</xdr:row>
      <xdr:rowOff>209550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279217" y="64211200"/>
          <a:ext cx="5441950" cy="747183"/>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a:t>
          </a:r>
          <a:r>
            <a:rPr kumimoji="1" lang="ja-JP" altLang="en-US" sz="1050">
              <a:solidFill>
                <a:srgbClr val="FF0000"/>
              </a:solidFill>
            </a:rPr>
            <a:t>設備の保守計画</a:t>
          </a:r>
          <a:r>
            <a:rPr kumimoji="1" lang="en-US" altLang="ja-JP" sz="1050">
              <a:solidFill>
                <a:srgbClr val="FF0000"/>
              </a:solidFill>
            </a:rPr>
            <a:t>】</a:t>
          </a:r>
          <a:r>
            <a:rPr kumimoji="1" lang="ja-JP" altLang="en-US" sz="1050">
              <a:solidFill>
                <a:srgbClr val="FF0000"/>
              </a:solidFill>
            </a:rPr>
            <a:t>導入する設備の保守計画を簡潔に記入してください（</a:t>
          </a:r>
          <a:r>
            <a:rPr kumimoji="1" lang="en-US" altLang="ja-JP" sz="1050">
              <a:solidFill>
                <a:srgbClr val="FF0000"/>
              </a:solidFill>
            </a:rPr>
            <a:t>300</a:t>
          </a:r>
          <a:r>
            <a:rPr kumimoji="1" lang="ja-JP" altLang="en-US" sz="1050">
              <a:solidFill>
                <a:srgbClr val="FF0000"/>
              </a:solidFill>
            </a:rPr>
            <a:t>字以内。別紙でも可</a:t>
          </a:r>
          <a:r>
            <a:rPr kumimoji="1" lang="en-US" altLang="ja-JP" sz="1050">
              <a:solidFill>
                <a:srgbClr val="FF0000"/>
              </a:solidFill>
            </a:rPr>
            <a:t>)</a:t>
          </a:r>
          <a:r>
            <a:rPr kumimoji="1" lang="ja-JP" altLang="en-US" sz="1050">
              <a:solidFill>
                <a:srgbClr val="FF0000"/>
              </a:solidFill>
            </a:rPr>
            <a:t>。</a:t>
          </a:r>
        </a:p>
      </xdr:txBody>
    </xdr:sp>
    <xdr:clientData/>
  </xdr:twoCellAnchor>
  <xdr:twoCellAnchor>
    <xdr:from>
      <xdr:col>79</xdr:col>
      <xdr:colOff>0</xdr:colOff>
      <xdr:row>310</xdr:row>
      <xdr:rowOff>0</xdr:rowOff>
    </xdr:from>
    <xdr:to>
      <xdr:col>87</xdr:col>
      <xdr:colOff>10583</xdr:colOff>
      <xdr:row>314</xdr:row>
      <xdr:rowOff>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260167" y="66304583"/>
          <a:ext cx="5513916" cy="910167"/>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＜事業実施スケジュール＞事業の実施スケジュールを別紙に記入してください。</a:t>
          </a:r>
        </a:p>
        <a:p>
          <a:r>
            <a:rPr kumimoji="1" lang="ja-JP" altLang="en-US" sz="1050">
              <a:solidFill>
                <a:srgbClr val="FF0000"/>
              </a:solidFill>
            </a:rPr>
            <a:t>＊複数年度計画の場合は年度ごとに記入してください。</a:t>
          </a:r>
        </a:p>
        <a:p>
          <a:endParaRPr kumimoji="1" lang="ja-JP" altLang="en-US" sz="1100"/>
        </a:p>
      </xdr:txBody>
    </xdr:sp>
    <xdr:clientData/>
  </xdr:twoCellAnchor>
  <xdr:twoCellAnchor>
    <xdr:from>
      <xdr:col>79</xdr:col>
      <xdr:colOff>6350</xdr:colOff>
      <xdr:row>90</xdr:row>
      <xdr:rowOff>131235</xdr:rowOff>
    </xdr:from>
    <xdr:to>
      <xdr:col>87</xdr:col>
      <xdr:colOff>137583</xdr:colOff>
      <xdr:row>93</xdr:row>
      <xdr:rowOff>158751</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7266517" y="19350568"/>
          <a:ext cx="5634566" cy="694266"/>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事業実施場所の地図</a:t>
          </a:r>
          <a:r>
            <a:rPr kumimoji="1" lang="en-US" altLang="ja-JP" sz="1050">
              <a:solidFill>
                <a:srgbClr val="FF0000"/>
              </a:solidFill>
              <a:latin typeface="+mn-ea"/>
              <a:ea typeface="+mn-ea"/>
            </a:rPr>
            <a:t>】</a:t>
          </a:r>
          <a:r>
            <a:rPr kumimoji="1" lang="ja-JP" altLang="en-US" sz="1050">
              <a:solidFill>
                <a:srgbClr val="FF0000"/>
              </a:solidFill>
              <a:latin typeface="+mn-ea"/>
              <a:ea typeface="+mn-ea"/>
            </a:rPr>
            <a:t>は、事業実施位置がわかる地図を添付してください。複数設備を導入する場合もできる限り１枚の地図におさめてください（縮尺も明示してください）。</a:t>
          </a:r>
          <a:br>
            <a:rPr kumimoji="1" lang="en-US" altLang="ja-JP" sz="1050">
              <a:solidFill>
                <a:srgbClr val="FF0000"/>
              </a:solidFill>
              <a:latin typeface="+mn-ea"/>
              <a:ea typeface="+mn-ea"/>
            </a:rPr>
          </a:br>
          <a:br>
            <a:rPr kumimoji="1" lang="en-US" altLang="ja-JP" sz="1050">
              <a:solidFill>
                <a:srgbClr val="FF0000"/>
              </a:solidFill>
              <a:latin typeface="+mn-ea"/>
              <a:ea typeface="+mn-ea"/>
            </a:rPr>
          </a:br>
          <a:endParaRPr kumimoji="1" lang="ja-JP" altLang="en-US" sz="1050">
            <a:solidFill>
              <a:srgbClr val="FF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291</xdr:row>
          <xdr:rowOff>28575</xdr:rowOff>
        </xdr:from>
        <xdr:to>
          <xdr:col>5</xdr:col>
          <xdr:colOff>38100</xdr:colOff>
          <xdr:row>291</xdr:row>
          <xdr:rowOff>161925</xdr:rowOff>
        </xdr:to>
        <xdr:sp macro="" textlink="">
          <xdr:nvSpPr>
            <xdr:cNvPr id="6237" name="CheckBox16"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292</xdr:row>
          <xdr:rowOff>47625</xdr:rowOff>
        </xdr:from>
        <xdr:to>
          <xdr:col>5</xdr:col>
          <xdr:colOff>38100</xdr:colOff>
          <xdr:row>292</xdr:row>
          <xdr:rowOff>180975</xdr:rowOff>
        </xdr:to>
        <xdr:sp macro="" textlink="">
          <xdr:nvSpPr>
            <xdr:cNvPr id="6238" name="CheckBox17"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twoCellAnchor>
    <xdr:from>
      <xdr:col>79</xdr:col>
      <xdr:colOff>0</xdr:colOff>
      <xdr:row>285</xdr:row>
      <xdr:rowOff>219076</xdr:rowOff>
    </xdr:from>
    <xdr:to>
      <xdr:col>87</xdr:col>
      <xdr:colOff>266700</xdr:colOff>
      <xdr:row>289</xdr:row>
      <xdr:rowOff>66676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7343775" y="59712226"/>
          <a:ext cx="5753100" cy="781050"/>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rPr>
            <a:t>＊バイオマス利用後に発生する処理残渣を再利用する場合であれば、地下水汚染防止に留意して適切に行うことなどを記載してください。</a:t>
          </a:r>
        </a:p>
      </xdr:txBody>
    </xdr:sp>
    <xdr:clientData/>
  </xdr:twoCellAnchor>
  <xdr:twoCellAnchor>
    <xdr:from>
      <xdr:col>79</xdr:col>
      <xdr:colOff>21166</xdr:colOff>
      <xdr:row>112</xdr:row>
      <xdr:rowOff>201077</xdr:rowOff>
    </xdr:from>
    <xdr:to>
      <xdr:col>87</xdr:col>
      <xdr:colOff>126999</xdr:colOff>
      <xdr:row>123</xdr:row>
      <xdr:rowOff>201077</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81333" y="24119410"/>
          <a:ext cx="5609166" cy="2328334"/>
        </a:xfrm>
        <a:prstGeom prst="rect">
          <a:avLst/>
        </a:prstGeom>
        <a:solidFill>
          <a:schemeClr val="lt1"/>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latin typeface="+mn-ea"/>
              <a:ea typeface="+mn-ea"/>
            </a:rPr>
            <a:t>【</a:t>
          </a:r>
          <a:r>
            <a:rPr kumimoji="1" lang="ja-JP" altLang="en-US" sz="1050">
              <a:solidFill>
                <a:srgbClr val="FF0000"/>
              </a:solidFill>
              <a:latin typeface="+mn-ea"/>
              <a:ea typeface="+mn-ea"/>
            </a:rPr>
            <a:t>導入を予定している設備等の出力・法定耐用年数</a:t>
          </a:r>
          <a:r>
            <a:rPr kumimoji="1" lang="en-US" altLang="ja-JP" sz="1050">
              <a:solidFill>
                <a:srgbClr val="FF0000"/>
              </a:solidFill>
              <a:latin typeface="+mn-ea"/>
              <a:ea typeface="+mn-ea"/>
            </a:rPr>
            <a:t>】</a:t>
          </a:r>
          <a:r>
            <a:rPr kumimoji="1" lang="ja-JP" altLang="en-US" sz="1050">
              <a:solidFill>
                <a:srgbClr val="FF0000"/>
              </a:solidFill>
              <a:latin typeface="+mn-ea"/>
              <a:ea typeface="+mn-ea"/>
            </a:rPr>
            <a:t>は、電源種を選択したうえで、出力を記載してください。「バイオマス」を選んだときは、原料の種別も選んでください。</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＊蓄電池を導入する場合は、「③定置用蓄電池」の「導入の有無」欄で</a:t>
          </a:r>
          <a:r>
            <a:rPr kumimoji="1" lang="en-US" altLang="ja-JP" sz="1050">
              <a:solidFill>
                <a:srgbClr val="FF0000"/>
              </a:solidFill>
              <a:latin typeface="+mn-ea"/>
              <a:ea typeface="+mn-ea"/>
            </a:rPr>
            <a:t>『</a:t>
          </a:r>
          <a:r>
            <a:rPr kumimoji="1" lang="ja-JP" altLang="en-US" sz="1050">
              <a:solidFill>
                <a:srgbClr val="FF0000"/>
              </a:solidFill>
              <a:latin typeface="+mn-ea"/>
              <a:ea typeface="+mn-ea"/>
            </a:rPr>
            <a:t>あり</a:t>
          </a:r>
          <a:r>
            <a:rPr kumimoji="1" lang="en-US" altLang="ja-JP" sz="1050">
              <a:solidFill>
                <a:srgbClr val="FF0000"/>
              </a:solidFill>
              <a:latin typeface="+mn-ea"/>
              <a:ea typeface="+mn-ea"/>
            </a:rPr>
            <a:t>』</a:t>
          </a:r>
          <a:r>
            <a:rPr kumimoji="1" lang="ja-JP" altLang="en-US" sz="1050">
              <a:solidFill>
                <a:srgbClr val="FF0000"/>
              </a:solidFill>
              <a:latin typeface="+mn-ea"/>
              <a:ea typeface="+mn-ea"/>
            </a:rPr>
            <a:t>を選んだうえで、種類を選んでください（再エネ併設用・業務用・家庭用）。</a:t>
          </a:r>
          <a:endParaRPr kumimoji="1" lang="en-US" altLang="ja-JP" sz="1050">
            <a:solidFill>
              <a:srgbClr val="FF0000"/>
            </a:solidFill>
            <a:latin typeface="+mn-ea"/>
            <a:ea typeface="+mn-ea"/>
          </a:endParaRPr>
        </a:p>
        <a:p>
          <a:r>
            <a:rPr kumimoji="1" lang="ja-JP" altLang="en-US" sz="1050">
              <a:solidFill>
                <a:srgbClr val="FF0000"/>
              </a:solidFill>
              <a:latin typeface="+mn-ea"/>
              <a:ea typeface="+mn-ea"/>
            </a:rPr>
            <a:t>　なお、業務用・家庭用には目標価格が設定されており、その価格以下でなければ申し込みできません。</a:t>
          </a:r>
          <a:endParaRPr kumimoji="1" lang="en-US" altLang="ja-JP" sz="1050">
            <a:solidFill>
              <a:srgbClr val="FF0000"/>
            </a:solidFill>
            <a:latin typeface="+mn-ea"/>
            <a:ea typeface="+mn-ea"/>
          </a:endParaRPr>
        </a:p>
        <a:p>
          <a:endParaRPr kumimoji="1" lang="ja-JP" altLang="en-US" sz="1050">
            <a:solidFill>
              <a:srgbClr val="FF0000"/>
            </a:solidFill>
            <a:latin typeface="+mn-ea"/>
            <a:ea typeface="+mn-ea"/>
          </a:endParaRPr>
        </a:p>
        <a:p>
          <a:r>
            <a:rPr kumimoji="1" lang="ja-JP" altLang="en-US" sz="1050" b="1" u="sng">
              <a:solidFill>
                <a:srgbClr val="FF0000"/>
              </a:solidFill>
              <a:latin typeface="+mn-ea"/>
              <a:ea typeface="+mn-ea"/>
            </a:rPr>
            <a:t>＊この「電源種」、「出力」、「法定耐用年数」、「定置用蓄電池」は、＜コスト要件を満たすことの説明＞で使用します（再生可能エネルギー発電設備の場合）</a:t>
          </a:r>
        </a:p>
      </xdr:txBody>
    </xdr:sp>
    <xdr:clientData/>
  </xdr:twoCellAnchor>
  <xdr:twoCellAnchor>
    <xdr:from>
      <xdr:col>78</xdr:col>
      <xdr:colOff>359834</xdr:colOff>
      <xdr:row>223</xdr:row>
      <xdr:rowOff>21239</xdr:rowOff>
    </xdr:from>
    <xdr:to>
      <xdr:col>87</xdr:col>
      <xdr:colOff>405077</xdr:colOff>
      <xdr:row>232</xdr:row>
      <xdr:rowOff>52916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7249584" y="48651656"/>
          <a:ext cx="5918993" cy="2031927"/>
        </a:xfrm>
        <a:prstGeom prst="rect">
          <a:avLst/>
        </a:prstGeom>
        <a:solidFill>
          <a:schemeClr val="lt1"/>
        </a:solidFill>
        <a:ln w="127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rgbClr val="FF0000"/>
              </a:solidFill>
              <a:effectLst/>
              <a:latin typeface="+mn-lt"/>
              <a:ea typeface="+mn-ea"/>
              <a:cs typeface="+mn-cs"/>
            </a:rPr>
            <a:t> </a:t>
          </a:r>
          <a:r>
            <a:rPr lang="ja-JP" altLang="en-US" sz="1100">
              <a:solidFill>
                <a:srgbClr val="FF0000"/>
              </a:solidFill>
              <a:effectLst/>
              <a:latin typeface="+mn-ea"/>
              <a:ea typeface="+mn-ea"/>
              <a:cs typeface="+mn-cs"/>
            </a:rPr>
            <a:t>③　定置用蓄電池（業務用・家庭用）を導入する場合</a:t>
          </a:r>
          <a:endParaRPr lang="en-US" altLang="ja-JP" sz="1100">
            <a:solidFill>
              <a:srgbClr val="FF0000"/>
            </a:solidFill>
            <a:effectLst/>
            <a:latin typeface="+mn-ea"/>
            <a:ea typeface="+mn-ea"/>
            <a:cs typeface="+mn-cs"/>
          </a:endParaRPr>
        </a:p>
        <a:p>
          <a:r>
            <a:rPr lang="ja-JP" altLang="en-US" sz="1100">
              <a:solidFill>
                <a:srgbClr val="FF0000"/>
              </a:solidFill>
              <a:effectLst/>
              <a:latin typeface="+mn-ea"/>
              <a:ea typeface="+mn-ea"/>
              <a:cs typeface="+mn-cs"/>
            </a:rPr>
            <a:t>＊定置用蓄電池で、業務用・家庭用の場合に表示されます。</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＊「蓄電池に係る費用</a:t>
          </a:r>
          <a:r>
            <a:rPr lang="en-US" altLang="ja-JP" sz="1100">
              <a:solidFill>
                <a:srgbClr val="FF0000"/>
              </a:solidFill>
              <a:effectLst/>
              <a:latin typeface="+mn-ea"/>
              <a:ea typeface="+mn-ea"/>
              <a:cs typeface="+mn-cs"/>
            </a:rPr>
            <a:t>(S)</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C-2①</a:t>
          </a:r>
          <a:r>
            <a:rPr lang="ja-JP" altLang="en-US" sz="1100">
              <a:solidFill>
                <a:srgbClr val="FF0000"/>
              </a:solidFill>
              <a:effectLst/>
              <a:latin typeface="+mn-ea"/>
              <a:ea typeface="+mn-ea"/>
              <a:cs typeface="+mn-cs"/>
            </a:rPr>
            <a:t>経費内訳表（１年目）」及び「</a:t>
          </a:r>
          <a:r>
            <a:rPr lang="en-US" altLang="ja-JP" sz="1100">
              <a:solidFill>
                <a:srgbClr val="FF0000"/>
              </a:solidFill>
              <a:effectLst/>
              <a:latin typeface="+mn-ea"/>
              <a:ea typeface="+mn-ea"/>
              <a:cs typeface="+mn-cs"/>
            </a:rPr>
            <a:t>C-2</a:t>
          </a:r>
          <a:r>
            <a:rPr lang="ja-JP" altLang="en-US" sz="1100">
              <a:solidFill>
                <a:srgbClr val="FF0000"/>
              </a:solidFill>
              <a:effectLst/>
              <a:latin typeface="+mn-ea"/>
              <a:ea typeface="+mn-ea"/>
              <a:cs typeface="+mn-cs"/>
            </a:rPr>
            <a:t>②経費内訳表（２年目）」の蓄電池に係る「補助対象経費支出予定額」の合計です（自動入力。ここでは入力できません。）。</a:t>
          </a:r>
          <a:endParaRPr lang="en-US" altLang="ja-JP" sz="1100">
            <a:solidFill>
              <a:srgbClr val="FF0000"/>
            </a:solidFill>
            <a:effectLst/>
            <a:latin typeface="+mn-ea"/>
            <a:ea typeface="+mn-ea"/>
            <a:cs typeface="+mn-cs"/>
          </a:endParaRPr>
        </a:p>
        <a:p>
          <a:pPr fontAlgn="base" hangingPunct="0"/>
          <a:r>
            <a:rPr lang="ja-JP" altLang="en-US" sz="1100">
              <a:solidFill>
                <a:srgbClr val="FF0000"/>
              </a:solidFill>
              <a:effectLst/>
              <a:latin typeface="+mn-ea"/>
              <a:ea typeface="+mn-ea"/>
              <a:cs typeface="+mn-cs"/>
            </a:rPr>
            <a:t>＊「容量</a:t>
          </a:r>
          <a:r>
            <a:rPr lang="en-US" altLang="ja-JP" sz="1100">
              <a:solidFill>
                <a:srgbClr val="FF0000"/>
              </a:solidFill>
              <a:effectLst/>
              <a:latin typeface="+mn-ea"/>
              <a:ea typeface="+mn-ea"/>
              <a:cs typeface="+mn-cs"/>
            </a:rPr>
            <a:t>(T)</a:t>
          </a:r>
          <a:r>
            <a:rPr lang="ja-JP" altLang="en-US" sz="1100">
              <a:solidFill>
                <a:srgbClr val="FF0000"/>
              </a:solidFill>
              <a:effectLst/>
              <a:latin typeface="+mn-ea"/>
              <a:ea typeface="+mn-ea"/>
              <a:cs typeface="+mn-cs"/>
            </a:rPr>
            <a:t>」は、</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導入を予定している設備等の出力・法定耐用年数</a:t>
          </a:r>
          <a:r>
            <a:rPr lang="en-US" altLang="ja-JP" sz="1100">
              <a:solidFill>
                <a:srgbClr val="FF0000"/>
              </a:solidFill>
              <a:effectLst/>
              <a:latin typeface="+mn-ea"/>
              <a:ea typeface="+mn-ea"/>
              <a:cs typeface="+mn-cs"/>
            </a:rPr>
            <a:t>】</a:t>
          </a:r>
          <a:r>
            <a:rPr lang="ja-JP" altLang="en-US" sz="1100">
              <a:solidFill>
                <a:srgbClr val="FF0000"/>
              </a:solidFill>
              <a:effectLst/>
              <a:latin typeface="+mn-ea"/>
              <a:ea typeface="+mn-ea"/>
              <a:cs typeface="+mn-cs"/>
            </a:rPr>
            <a:t>の③定置用蓄電池の容量です（ここでは入力できません。）。</a:t>
          </a:r>
          <a:endParaRPr lang="en-US" altLang="ja-JP" sz="1100">
            <a:solidFill>
              <a:srgbClr val="FF0000"/>
            </a:solidFill>
            <a:effectLst/>
            <a:latin typeface="+mn-ea"/>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135</xdr:row>
          <xdr:rowOff>47625</xdr:rowOff>
        </xdr:from>
        <xdr:to>
          <xdr:col>6</xdr:col>
          <xdr:colOff>38100</xdr:colOff>
          <xdr:row>135</xdr:row>
          <xdr:rowOff>180975</xdr:rowOff>
        </xdr:to>
        <xdr:sp macro="" textlink="">
          <xdr:nvSpPr>
            <xdr:cNvPr id="6239" name="CheckBox11"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solidFill>
              <a:srgbClr val="FFFFFF" mc:Ignorable="a14" a14:legacySpreadsheetColorIndex="65"/>
            </a:solidFill>
            <a:ln w="6350">
              <a:solidFill>
                <a:srgbClr val="000000" mc:Ignorable="a14" a14:legacySpreadsheetColorIndex="64"/>
              </a:solidFill>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4081</xdr:colOff>
      <xdr:row>5</xdr:row>
      <xdr:rowOff>408213</xdr:rowOff>
    </xdr:from>
    <xdr:to>
      <xdr:col>19</xdr:col>
      <xdr:colOff>693965</xdr:colOff>
      <xdr:row>11</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633981" y="2379888"/>
          <a:ext cx="4833259" cy="279218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＊単年度事業の場合は、このシート及び「経費内訳表（１年目）」に記入してください。</a:t>
          </a:r>
          <a:endParaRPr kumimoji="1" lang="en-US" altLang="ja-JP" sz="1600" b="1">
            <a:solidFill>
              <a:srgbClr val="FF0000"/>
            </a:solidFill>
          </a:endParaRPr>
        </a:p>
        <a:p>
          <a:r>
            <a:rPr kumimoji="1" lang="ja-JP" altLang="en-US" sz="1600" b="1">
              <a:solidFill>
                <a:srgbClr val="FF0000"/>
              </a:solidFill>
            </a:rPr>
            <a:t>＊初めに別シートの「経費内訳表（１年目）」を完成させてください。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(4)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補助対象経費支出予定額」などに</a:t>
          </a:r>
          <a:r>
            <a:rPr kumimoji="1" lang="ja-JP" altLang="en-US" sz="1600" b="1">
              <a:solidFill>
                <a:srgbClr val="FF0000"/>
              </a:solidFill>
            </a:rPr>
            <a:t>自動で転記されます（このシートでは、</a:t>
          </a:r>
          <a:r>
            <a:rPr kumimoji="1" lang="en-US" altLang="ja-JP" sz="1600" b="1">
              <a:solidFill>
                <a:srgbClr val="FF0000"/>
              </a:solidFill>
            </a:rPr>
            <a:t>(1)</a:t>
          </a:r>
          <a:r>
            <a:rPr kumimoji="1" lang="ja-JP" altLang="en-US" sz="1600" b="1">
              <a:solidFill>
                <a:srgbClr val="FF0000"/>
              </a:solidFill>
            </a:rPr>
            <a:t>、</a:t>
          </a:r>
          <a:r>
            <a:rPr kumimoji="1" lang="en-US" altLang="ja-JP" sz="1600" b="1">
              <a:solidFill>
                <a:srgbClr val="FF0000"/>
              </a:solidFill>
            </a:rPr>
            <a:t>(2)</a:t>
          </a:r>
          <a:r>
            <a:rPr kumimoji="1" lang="ja-JP" altLang="en-US" sz="1600" b="1">
              <a:solidFill>
                <a:srgbClr val="FF0000"/>
              </a:solidFill>
            </a:rPr>
            <a:t>以外は入力できません</a:t>
          </a:r>
          <a:endParaRPr kumimoji="1" lang="en-US" altLang="ja-JP" sz="1600" b="1">
            <a:solidFill>
              <a:srgbClr val="FF0000"/>
            </a:solidFill>
          </a:endParaRPr>
        </a:p>
        <a:p>
          <a:r>
            <a:rPr kumimoji="1" lang="ja-JP" altLang="en-US" sz="1600" b="1">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289462</xdr:colOff>
      <xdr:row>55</xdr:row>
      <xdr:rowOff>117664</xdr:rowOff>
    </xdr:from>
    <xdr:to>
      <xdr:col>31</xdr:col>
      <xdr:colOff>104056</xdr:colOff>
      <xdr:row>58</xdr:row>
      <xdr:rowOff>167289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034287" y="14776639"/>
          <a:ext cx="5529594" cy="7925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緑色のセルは、別紙</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(4) </a:t>
          </a:r>
          <a:r>
            <a:rPr kumimoji="1" lang="ja-JP" altLang="en-US" sz="1400" b="1">
              <a:solidFill>
                <a:srgbClr val="FF0000"/>
              </a:solidFill>
              <a:latin typeface="+mn-ea"/>
              <a:ea typeface="+mn-ea"/>
            </a:rPr>
            <a:t>補助対象経費支出予定額の内訳」の金額等とリンクしています。</a:t>
          </a:r>
        </a:p>
      </xdr:txBody>
    </xdr:sp>
    <xdr:clientData/>
  </xdr:twoCellAnchor>
  <xdr:twoCellAnchor>
    <xdr:from>
      <xdr:col>12</xdr:col>
      <xdr:colOff>633453</xdr:colOff>
      <xdr:row>61</xdr:row>
      <xdr:rowOff>44823</xdr:rowOff>
    </xdr:from>
    <xdr:to>
      <xdr:col>26</xdr:col>
      <xdr:colOff>470646</xdr:colOff>
      <xdr:row>80</xdr:row>
      <xdr:rowOff>136073</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053553" y="16142073"/>
          <a:ext cx="9438393" cy="46156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400" b="1">
              <a:solidFill>
                <a:srgbClr val="FF0000"/>
              </a:solidFill>
              <a:effectLst/>
              <a:latin typeface="+mn-ea"/>
              <a:ea typeface="+mn-ea"/>
              <a:cs typeface="+mn-cs"/>
            </a:rPr>
            <a:t>〈補助対象外経費の例〉</a:t>
          </a:r>
          <a:br>
            <a:rPr lang="en-US" altLang="ja-JP" sz="1400" b="1">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地方公共団体の常勤職員の人件費</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建物の建設工事に係る基礎工事費用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既存設備の撤去費</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低木の打払いや簡易な地ならしなどの整地に係る費用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盛土や土壌改良工事に係る費用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安全フェンス等の設置に係る費用</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災害時にしか使用しない設備（例</a:t>
          </a:r>
          <a:r>
            <a:rPr lang="en-US" altLang="ja-JP" sz="1400" b="1" u="sng">
              <a:solidFill>
                <a:srgbClr val="FF0000"/>
              </a:solidFill>
              <a:effectLst/>
              <a:latin typeface="+mn-ea"/>
              <a:ea typeface="+mn-ea"/>
              <a:cs typeface="+mn-cs"/>
            </a:rPr>
            <a:t>: </a:t>
          </a:r>
          <a:r>
            <a:rPr lang="ja-JP" altLang="ja-JP" sz="1400" b="1" u="sng">
              <a:solidFill>
                <a:srgbClr val="FF0000"/>
              </a:solidFill>
              <a:effectLst/>
              <a:latin typeface="+mn-ea"/>
              <a:ea typeface="+mn-ea"/>
              <a:cs typeface="+mn-cs"/>
            </a:rPr>
            <a:t>非常用自家発電機、非常灯）</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売電に必要な経費（売電メーターの設置費用、一般送配電事業者への工事負担金等）</a:t>
          </a:r>
          <a:br>
            <a:rPr lang="en-US" altLang="ja-JP" sz="1400" b="1" u="sng">
              <a:solidFill>
                <a:srgbClr val="FF0000"/>
              </a:solidFill>
              <a:effectLst/>
              <a:latin typeface="+mn-ea"/>
              <a:ea typeface="+mn-ea"/>
              <a:cs typeface="+mn-cs"/>
            </a:rPr>
          </a:br>
          <a:r>
            <a:rPr lang="ja-JP" altLang="ja-JP" sz="1400" b="1">
              <a:solidFill>
                <a:srgbClr val="FF0000"/>
              </a:solidFill>
              <a:effectLst/>
              <a:latin typeface="+mn-ea"/>
              <a:ea typeface="+mn-ea"/>
              <a:cs typeface="+mn-cs"/>
            </a:rPr>
            <a:t>　　▶</a:t>
          </a:r>
          <a:r>
            <a:rPr lang="ja-JP" altLang="ja-JP" sz="1400" b="1" u="sng">
              <a:solidFill>
                <a:srgbClr val="FF0000"/>
              </a:solidFill>
              <a:effectLst/>
              <a:latin typeface="+mn-ea"/>
              <a:ea typeface="+mn-ea"/>
              <a:cs typeface="+mn-cs"/>
            </a:rPr>
            <a:t>浸水被害に対する措置費用</a:t>
          </a:r>
          <a:endParaRPr lang="en-US" altLang="ja-JP" sz="1400" b="1" u="sng">
            <a:solidFill>
              <a:srgbClr val="FF0000"/>
            </a:solidFill>
            <a:effectLst/>
            <a:latin typeface="+mn-ea"/>
            <a:ea typeface="+mn-ea"/>
            <a:cs typeface="+mn-cs"/>
          </a:endParaRPr>
        </a:p>
        <a:p>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普及啓発用機器（モニター・ケーブル等）</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気温計・日射計</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数年で定期的に更新する消耗品（例</a:t>
          </a:r>
          <a: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消火器）</a:t>
          </a:r>
          <a: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br>
            <a:rPr kumimoji="0"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電力会社・消防署等への申請・届出・登録等に係る費用</a:t>
          </a:r>
          <a:b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br>
          <a:r>
            <a:rPr kumimoji="0" lang="ja-JP" altLang="ja-JP" sz="1400" b="1" i="0" u="none"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設備の保守管理に係る費用、ランニングコストにあたる費用（例</a:t>
          </a:r>
          <a:r>
            <a:rPr kumimoji="0" lang="en-US"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 </a:t>
          </a:r>
          <a:r>
            <a:rPr kumimoji="0" lang="ja-JP" altLang="ja-JP" sz="1400" b="1" i="0" u="sng" strike="noStrike" kern="0" cap="none" spc="0" normalizeH="0" baseline="0" noProof="0">
              <a:ln>
                <a:noFill/>
              </a:ln>
              <a:solidFill>
                <a:srgbClr val="FF0000"/>
              </a:solidFill>
              <a:effectLst/>
              <a:uLnTx/>
              <a:uFillTx/>
              <a:latin typeface="游ゴシック" panose="020B0400000000000000" pitchFamily="50" charset="-128"/>
              <a:ea typeface="+mn-ea"/>
              <a:cs typeface="+mn-cs"/>
            </a:rPr>
            <a:t>ガス代）</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4081</xdr:colOff>
      <xdr:row>5</xdr:row>
      <xdr:rowOff>408214</xdr:rowOff>
    </xdr:from>
    <xdr:to>
      <xdr:col>18</xdr:col>
      <xdr:colOff>693965</xdr:colOff>
      <xdr:row>13</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481581" y="2379889"/>
          <a:ext cx="4833259" cy="31731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＊複数年度事業の２年目に係る経費をこのシート及び「経費内訳表（２年目）」に記入してください。</a:t>
          </a:r>
        </a:p>
        <a:p>
          <a:r>
            <a:rPr kumimoji="1" lang="ja-JP" altLang="en-US" sz="1600" b="1">
              <a:solidFill>
                <a:srgbClr val="FF0000"/>
              </a:solidFill>
            </a:rPr>
            <a:t>＊初めに別シートの「経費内訳表（２年目）」を完成させてください。</a:t>
          </a:r>
          <a:r>
            <a:rPr kumimoji="1" lang="ja-JP" altLang="en-US" sz="1600" b="1" i="0" u="none" strike="noStrike" kern="0" cap="none" spc="0" normalizeH="0" baseline="0" noProof="0">
              <a:ln>
                <a:noFill/>
              </a:ln>
              <a:solidFill>
                <a:srgbClr val="FF0000"/>
              </a:solidFill>
              <a:effectLst/>
              <a:uLnTx/>
              <a:uFillTx/>
              <a:latin typeface="+mn-lt"/>
              <a:ea typeface="+mn-ea"/>
              <a:cs typeface="+mn-cs"/>
            </a:rPr>
            <a:t>「</a:t>
          </a:r>
          <a:r>
            <a:rPr kumimoji="1" lang="en-US" altLang="ja-JP" sz="1600" b="1" i="0" u="none" strike="noStrike" kern="0" cap="none" spc="0" normalizeH="0" baseline="0" noProof="0">
              <a:ln>
                <a:noFill/>
              </a:ln>
              <a:solidFill>
                <a:srgbClr val="FF0000"/>
              </a:solidFill>
              <a:effectLst/>
              <a:uLnTx/>
              <a:uFillTx/>
              <a:latin typeface="+mn-lt"/>
              <a:ea typeface="+mn-ea"/>
              <a:cs typeface="+mn-cs"/>
            </a:rPr>
            <a:t>(1) </a:t>
          </a:r>
          <a:r>
            <a:rPr kumimoji="1" lang="ja-JP" altLang="en-US" sz="1600" b="1" i="0" u="none" strike="noStrike" kern="0" cap="none" spc="0" normalizeH="0" baseline="0" noProof="0">
              <a:ln>
                <a:noFill/>
              </a:ln>
              <a:solidFill>
                <a:srgbClr val="FF0000"/>
              </a:solidFill>
              <a:effectLst/>
              <a:uLnTx/>
              <a:uFillTx/>
              <a:latin typeface="+mn-lt"/>
              <a:ea typeface="+mn-ea"/>
              <a:cs typeface="+mn-cs"/>
            </a:rPr>
            <a:t>総事業費」「</a:t>
          </a:r>
          <a:r>
            <a:rPr kumimoji="1" lang="en-US" altLang="ja-JP" sz="1600" b="1" i="0" u="none" strike="noStrike" kern="0" cap="none" spc="0" normalizeH="0" baseline="0" noProof="0">
              <a:ln>
                <a:noFill/>
              </a:ln>
              <a:solidFill>
                <a:srgbClr val="FF0000"/>
              </a:solidFill>
              <a:effectLst/>
              <a:uLnTx/>
              <a:uFillTx/>
              <a:latin typeface="+mn-lt"/>
              <a:ea typeface="+mn-ea"/>
              <a:cs typeface="+mn-cs"/>
            </a:rPr>
            <a:t>(4) </a:t>
          </a:r>
          <a:r>
            <a:rPr kumimoji="1" lang="ja-JP" altLang="en-US" sz="1600" b="1" i="0" u="none" strike="noStrike" kern="0" cap="none" spc="0" normalizeH="0" baseline="0" noProof="0">
              <a:ln>
                <a:noFill/>
              </a:ln>
              <a:solidFill>
                <a:srgbClr val="FF0000"/>
              </a:solidFill>
              <a:effectLst/>
              <a:uLnTx/>
              <a:uFillTx/>
              <a:latin typeface="+mn-lt"/>
              <a:ea typeface="+mn-ea"/>
              <a:cs typeface="+mn-cs"/>
            </a:rPr>
            <a:t>補助対象経費支出予定額」などに</a:t>
          </a:r>
          <a:r>
            <a:rPr kumimoji="1" lang="ja-JP" altLang="en-US" sz="1600" b="1">
              <a:solidFill>
                <a:srgbClr val="FF0000"/>
              </a:solidFill>
            </a:rPr>
            <a:t>自動で転記されます（このシートでは、</a:t>
          </a:r>
          <a:r>
            <a:rPr kumimoji="1" lang="en-US" altLang="ja-JP" sz="1600" b="1">
              <a:solidFill>
                <a:srgbClr val="FF0000"/>
              </a:solidFill>
            </a:rPr>
            <a:t>(1)</a:t>
          </a:r>
          <a:r>
            <a:rPr kumimoji="1" lang="ja-JP" altLang="en-US" sz="1600" b="1">
              <a:solidFill>
                <a:srgbClr val="FF0000"/>
              </a:solidFill>
            </a:rPr>
            <a:t>、</a:t>
          </a:r>
          <a:r>
            <a:rPr kumimoji="1" lang="en-US" altLang="ja-JP" sz="1600" b="1">
              <a:solidFill>
                <a:srgbClr val="FF0000"/>
              </a:solidFill>
            </a:rPr>
            <a:t>(2)</a:t>
          </a:r>
          <a:r>
            <a:rPr kumimoji="1" lang="ja-JP" altLang="en-US" sz="1600" b="1">
              <a:solidFill>
                <a:srgbClr val="FF0000"/>
              </a:solidFill>
            </a:rPr>
            <a:t>以外は入力できません。）。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289462</xdr:colOff>
      <xdr:row>55</xdr:row>
      <xdr:rowOff>117664</xdr:rowOff>
    </xdr:from>
    <xdr:to>
      <xdr:col>31</xdr:col>
      <xdr:colOff>104056</xdr:colOff>
      <xdr:row>58</xdr:row>
      <xdr:rowOff>167289</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034287" y="14776639"/>
          <a:ext cx="5529594" cy="7925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rPr>
            <a:t>緑色のセルは、別紙</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a:t>
          </a:r>
          <a:r>
            <a:rPr kumimoji="1" lang="en-US" altLang="ja-JP" sz="1400" b="1">
              <a:solidFill>
                <a:srgbClr val="FF0000"/>
              </a:solidFill>
              <a:latin typeface="+mn-ea"/>
              <a:ea typeface="+mn-ea"/>
            </a:rPr>
            <a:t>(4) </a:t>
          </a:r>
          <a:r>
            <a:rPr kumimoji="1" lang="ja-JP" altLang="en-US" sz="1400" b="1">
              <a:solidFill>
                <a:srgbClr val="FF0000"/>
              </a:solidFill>
              <a:latin typeface="+mn-ea"/>
              <a:ea typeface="+mn-ea"/>
            </a:rPr>
            <a:t>補助対象経費支出予定額の内訳」の金額等とリンクしています。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775606</xdr:colOff>
      <xdr:row>5</xdr:row>
      <xdr:rowOff>408214</xdr:rowOff>
    </xdr:from>
    <xdr:to>
      <xdr:col>18</xdr:col>
      <xdr:colOff>693965</xdr:colOff>
      <xdr:row>7</xdr:row>
      <xdr:rowOff>340178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481581" y="2379889"/>
          <a:ext cx="4833259" cy="118926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rPr>
            <a:t>このシートは「①経費内訳（１年目）」と「②経費内訳（２年目）」の合計額です（ここでは入力できません。）。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79</xdr:col>
      <xdr:colOff>0</xdr:colOff>
      <xdr:row>6</xdr:row>
      <xdr:rowOff>0</xdr:rowOff>
    </xdr:from>
    <xdr:to>
      <xdr:col>86</xdr:col>
      <xdr:colOff>0</xdr:colOff>
      <xdr:row>8</xdr:row>
      <xdr:rowOff>104775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391400" y="1143000"/>
          <a:ext cx="4800600"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a:solidFill>
                <a:srgbClr val="FF0000"/>
              </a:solidFill>
              <a:effectLst/>
              <a:latin typeface="+mn-lt"/>
              <a:ea typeface="+mn-ea"/>
              <a:cs typeface="+mn-cs"/>
            </a:rPr>
            <a:t>記入欄が足りない場合は、欄をコピーして追加してください。</a:t>
          </a:r>
          <a:endParaRPr kumimoji="1" lang="ja-JP" altLang="en-US"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334"/>
  <sheetViews>
    <sheetView tabSelected="1" workbookViewId="0">
      <selection activeCell="L5" sqref="L5:BZ6"/>
    </sheetView>
  </sheetViews>
  <sheetFormatPr defaultRowHeight="18.75"/>
  <cols>
    <col min="1" max="1" width="4.875" style="16" customWidth="1"/>
    <col min="2" max="78" width="1.125" style="63" customWidth="1"/>
    <col min="79" max="79" width="4.875" style="15" customWidth="1"/>
    <col min="80" max="87" width="9" style="15" customWidth="1"/>
    <col min="88" max="16384" width="9" style="15"/>
  </cols>
  <sheetData>
    <row r="1" spans="1:78" ht="15" customHeight="1">
      <c r="A1" s="60"/>
      <c r="B1" s="63" t="s">
        <v>0</v>
      </c>
      <c r="BM1" s="689"/>
      <c r="BN1" s="689"/>
      <c r="BO1" s="689"/>
      <c r="BP1" s="689"/>
      <c r="BQ1" s="689"/>
      <c r="BR1" s="689"/>
      <c r="BS1" s="689"/>
      <c r="BT1" s="689"/>
      <c r="BU1" s="689"/>
      <c r="BV1" s="689"/>
      <c r="BW1" s="689"/>
      <c r="BX1" s="689"/>
      <c r="BY1" s="689"/>
      <c r="BZ1" s="689"/>
    </row>
    <row r="2" spans="1:78" ht="27.75" customHeight="1" thickBot="1">
      <c r="B2" s="64" t="s">
        <v>214</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21" customHeight="1">
      <c r="B3" s="690" t="s">
        <v>105</v>
      </c>
      <c r="C3" s="691"/>
      <c r="D3" s="691"/>
      <c r="E3" s="691"/>
      <c r="F3" s="691"/>
      <c r="G3" s="691"/>
      <c r="H3" s="691"/>
      <c r="I3" s="691"/>
      <c r="J3" s="691"/>
      <c r="K3" s="691"/>
      <c r="L3" s="694"/>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c r="AP3" s="695"/>
      <c r="AQ3" s="695"/>
      <c r="AR3" s="695"/>
      <c r="AS3" s="695"/>
      <c r="AT3" s="695"/>
      <c r="AU3" s="695"/>
      <c r="AV3" s="695"/>
      <c r="AW3" s="695"/>
      <c r="AX3" s="695"/>
      <c r="AY3" s="695"/>
      <c r="AZ3" s="695"/>
      <c r="BA3" s="695"/>
      <c r="BB3" s="695"/>
      <c r="BC3" s="695"/>
      <c r="BD3" s="695"/>
      <c r="BE3" s="695"/>
      <c r="BF3" s="695"/>
      <c r="BG3" s="695"/>
      <c r="BH3" s="695"/>
      <c r="BI3" s="695"/>
      <c r="BJ3" s="695"/>
      <c r="BK3" s="695"/>
      <c r="BL3" s="695"/>
      <c r="BM3" s="695"/>
      <c r="BN3" s="695"/>
      <c r="BO3" s="695"/>
      <c r="BP3" s="695"/>
      <c r="BQ3" s="695"/>
      <c r="BR3" s="695"/>
      <c r="BS3" s="695"/>
      <c r="BT3" s="695"/>
      <c r="BU3" s="695"/>
      <c r="BV3" s="695"/>
      <c r="BW3" s="695"/>
      <c r="BX3" s="695"/>
      <c r="BY3" s="695"/>
      <c r="BZ3" s="696"/>
    </row>
    <row r="4" spans="1:78" ht="21" customHeight="1" thickBot="1">
      <c r="B4" s="692"/>
      <c r="C4" s="693"/>
      <c r="D4" s="693"/>
      <c r="E4" s="693"/>
      <c r="F4" s="693"/>
      <c r="G4" s="693"/>
      <c r="H4" s="693"/>
      <c r="I4" s="693"/>
      <c r="J4" s="693"/>
      <c r="K4" s="693"/>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7"/>
      <c r="AU4" s="697"/>
      <c r="AV4" s="697"/>
      <c r="AW4" s="697"/>
      <c r="AX4" s="697"/>
      <c r="AY4" s="697"/>
      <c r="AZ4" s="697"/>
      <c r="BA4" s="697"/>
      <c r="BB4" s="697"/>
      <c r="BC4" s="697"/>
      <c r="BD4" s="697"/>
      <c r="BE4" s="697"/>
      <c r="BF4" s="697"/>
      <c r="BG4" s="697"/>
      <c r="BH4" s="697"/>
      <c r="BI4" s="697"/>
      <c r="BJ4" s="697"/>
      <c r="BK4" s="697"/>
      <c r="BL4" s="697"/>
      <c r="BM4" s="697"/>
      <c r="BN4" s="697"/>
      <c r="BO4" s="697"/>
      <c r="BP4" s="697"/>
      <c r="BQ4" s="697"/>
      <c r="BR4" s="697"/>
      <c r="BS4" s="697"/>
      <c r="BT4" s="697"/>
      <c r="BU4" s="697"/>
      <c r="BV4" s="697"/>
      <c r="BW4" s="697"/>
      <c r="BX4" s="697"/>
      <c r="BY4" s="697"/>
      <c r="BZ4" s="698"/>
    </row>
    <row r="5" spans="1:78" ht="25.5" customHeight="1">
      <c r="B5" s="699" t="s">
        <v>104</v>
      </c>
      <c r="C5" s="691"/>
      <c r="D5" s="691"/>
      <c r="E5" s="691"/>
      <c r="F5" s="691"/>
      <c r="G5" s="691"/>
      <c r="H5" s="691"/>
      <c r="I5" s="691"/>
      <c r="J5" s="691"/>
      <c r="K5" s="691"/>
      <c r="L5" s="694"/>
      <c r="M5" s="695"/>
      <c r="N5" s="695"/>
      <c r="O5" s="695"/>
      <c r="P5" s="695"/>
      <c r="Q5" s="695"/>
      <c r="R5" s="695"/>
      <c r="S5" s="695"/>
      <c r="T5" s="695"/>
      <c r="U5" s="695"/>
      <c r="V5" s="695"/>
      <c r="W5" s="695"/>
      <c r="X5" s="695"/>
      <c r="Y5" s="695"/>
      <c r="Z5" s="695"/>
      <c r="AA5" s="695"/>
      <c r="AB5" s="695"/>
      <c r="AC5" s="695"/>
      <c r="AD5" s="695"/>
      <c r="AE5" s="695"/>
      <c r="AF5" s="695"/>
      <c r="AG5" s="695"/>
      <c r="AH5" s="695"/>
      <c r="AI5" s="695"/>
      <c r="AJ5" s="695"/>
      <c r="AK5" s="695"/>
      <c r="AL5" s="695"/>
      <c r="AM5" s="695"/>
      <c r="AN5" s="695"/>
      <c r="AO5" s="695"/>
      <c r="AP5" s="695"/>
      <c r="AQ5" s="695"/>
      <c r="AR5" s="695"/>
      <c r="AS5" s="695"/>
      <c r="AT5" s="695"/>
      <c r="AU5" s="695"/>
      <c r="AV5" s="695"/>
      <c r="AW5" s="695"/>
      <c r="AX5" s="695"/>
      <c r="AY5" s="695"/>
      <c r="AZ5" s="695"/>
      <c r="BA5" s="695"/>
      <c r="BB5" s="695"/>
      <c r="BC5" s="695"/>
      <c r="BD5" s="695"/>
      <c r="BE5" s="695"/>
      <c r="BF5" s="695"/>
      <c r="BG5" s="695"/>
      <c r="BH5" s="695"/>
      <c r="BI5" s="695"/>
      <c r="BJ5" s="695"/>
      <c r="BK5" s="695"/>
      <c r="BL5" s="695"/>
      <c r="BM5" s="695"/>
      <c r="BN5" s="695"/>
      <c r="BO5" s="695"/>
      <c r="BP5" s="695"/>
      <c r="BQ5" s="695"/>
      <c r="BR5" s="695"/>
      <c r="BS5" s="695"/>
      <c r="BT5" s="695"/>
      <c r="BU5" s="695"/>
      <c r="BV5" s="695"/>
      <c r="BW5" s="695"/>
      <c r="BX5" s="695"/>
      <c r="BY5" s="695"/>
      <c r="BZ5" s="696"/>
    </row>
    <row r="6" spans="1:78" ht="21.75" customHeight="1">
      <c r="B6" s="700"/>
      <c r="C6" s="701"/>
      <c r="D6" s="701"/>
      <c r="E6" s="701"/>
      <c r="F6" s="701"/>
      <c r="G6" s="701"/>
      <c r="H6" s="701"/>
      <c r="I6" s="701"/>
      <c r="J6" s="701"/>
      <c r="K6" s="701"/>
      <c r="L6" s="702"/>
      <c r="M6" s="702"/>
      <c r="N6" s="702"/>
      <c r="O6" s="702"/>
      <c r="P6" s="702"/>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2"/>
      <c r="AV6" s="702"/>
      <c r="AW6" s="702"/>
      <c r="AX6" s="702"/>
      <c r="AY6" s="702"/>
      <c r="AZ6" s="702"/>
      <c r="BA6" s="702"/>
      <c r="BB6" s="702"/>
      <c r="BC6" s="702"/>
      <c r="BD6" s="702"/>
      <c r="BE6" s="702"/>
      <c r="BF6" s="702"/>
      <c r="BG6" s="702"/>
      <c r="BH6" s="702"/>
      <c r="BI6" s="702"/>
      <c r="BJ6" s="702"/>
      <c r="BK6" s="702"/>
      <c r="BL6" s="702"/>
      <c r="BM6" s="702"/>
      <c r="BN6" s="702"/>
      <c r="BO6" s="702"/>
      <c r="BP6" s="702"/>
      <c r="BQ6" s="702"/>
      <c r="BR6" s="702"/>
      <c r="BS6" s="702"/>
      <c r="BT6" s="702"/>
      <c r="BU6" s="702"/>
      <c r="BV6" s="702"/>
      <c r="BW6" s="702"/>
      <c r="BX6" s="702"/>
      <c r="BY6" s="702"/>
      <c r="BZ6" s="703"/>
    </row>
    <row r="7" spans="1:78" ht="18" customHeight="1" thickBot="1">
      <c r="B7" s="713" t="s">
        <v>102</v>
      </c>
      <c r="C7" s="714"/>
      <c r="D7" s="714"/>
      <c r="E7" s="714"/>
      <c r="F7" s="714"/>
      <c r="G7" s="714"/>
      <c r="H7" s="714"/>
      <c r="I7" s="714"/>
      <c r="J7" s="714"/>
      <c r="K7" s="714"/>
      <c r="L7" s="749"/>
      <c r="M7" s="749"/>
      <c r="N7" s="749"/>
      <c r="O7" s="749"/>
      <c r="P7" s="749"/>
      <c r="Q7" s="749"/>
      <c r="R7" s="749"/>
      <c r="S7" s="749"/>
      <c r="T7" s="749"/>
      <c r="U7" s="749"/>
      <c r="V7" s="749"/>
      <c r="W7" s="749"/>
      <c r="X7" s="749"/>
      <c r="Y7" s="749"/>
      <c r="Z7" s="749"/>
      <c r="AA7" s="749"/>
      <c r="AB7" s="749"/>
      <c r="AC7" s="749"/>
      <c r="AD7" s="750" t="s">
        <v>103</v>
      </c>
      <c r="AE7" s="750"/>
      <c r="AF7" s="750"/>
      <c r="AG7" s="750"/>
      <c r="AH7" s="750"/>
      <c r="AI7" s="750"/>
      <c r="AJ7" s="750"/>
      <c r="AK7" s="750"/>
      <c r="AL7" s="750"/>
      <c r="AM7" s="750"/>
      <c r="AN7" s="750"/>
      <c r="AO7" s="750"/>
      <c r="AP7" s="750"/>
      <c r="AQ7" s="750"/>
      <c r="AR7" s="750"/>
      <c r="AS7" s="750"/>
      <c r="AT7" s="750"/>
      <c r="AU7" s="750"/>
      <c r="AV7" s="750"/>
      <c r="AW7" s="750"/>
      <c r="AX7" s="750"/>
      <c r="AY7" s="750"/>
      <c r="AZ7" s="750"/>
      <c r="BA7" s="750"/>
      <c r="BB7" s="750"/>
      <c r="BC7" s="750"/>
      <c r="BD7" s="750"/>
      <c r="BE7" s="750"/>
      <c r="BF7" s="750"/>
      <c r="BG7" s="750"/>
      <c r="BH7" s="750"/>
      <c r="BI7" s="750"/>
      <c r="BJ7" s="750"/>
      <c r="BK7" s="750"/>
      <c r="BL7" s="750"/>
      <c r="BM7" s="750"/>
      <c r="BN7" s="750"/>
      <c r="BO7" s="750"/>
      <c r="BP7" s="750"/>
      <c r="BQ7" s="750"/>
      <c r="BR7" s="750"/>
      <c r="BS7" s="750"/>
      <c r="BT7" s="750"/>
      <c r="BU7" s="750"/>
      <c r="BV7" s="750"/>
      <c r="BW7" s="750"/>
      <c r="BX7" s="750"/>
      <c r="BY7" s="750"/>
      <c r="BZ7" s="751"/>
    </row>
    <row r="8" spans="1:78" ht="17.25" customHeight="1">
      <c r="B8" s="690" t="s">
        <v>2</v>
      </c>
      <c r="C8" s="691"/>
      <c r="D8" s="691"/>
      <c r="E8" s="691"/>
      <c r="F8" s="691"/>
      <c r="G8" s="691"/>
      <c r="H8" s="691"/>
      <c r="I8" s="691"/>
      <c r="J8" s="691"/>
      <c r="K8" s="691"/>
      <c r="L8" s="706" t="s">
        <v>179</v>
      </c>
      <c r="M8" s="707"/>
      <c r="N8" s="707"/>
      <c r="O8" s="707"/>
      <c r="P8" s="707"/>
      <c r="Q8" s="707"/>
      <c r="R8" s="707"/>
      <c r="S8" s="707"/>
      <c r="T8" s="707"/>
      <c r="U8" s="707"/>
      <c r="V8" s="707"/>
      <c r="W8" s="707"/>
      <c r="X8" s="707"/>
      <c r="Y8" s="707"/>
      <c r="Z8" s="707"/>
      <c r="AA8" s="707"/>
      <c r="AB8" s="707"/>
      <c r="AC8" s="707"/>
      <c r="AD8" s="707"/>
      <c r="AE8" s="707"/>
      <c r="AF8" s="707"/>
      <c r="AG8" s="707"/>
      <c r="AH8" s="707"/>
      <c r="AI8" s="707"/>
      <c r="AJ8" s="707"/>
      <c r="AK8" s="707"/>
      <c r="AL8" s="707"/>
      <c r="AM8" s="707"/>
      <c r="AN8" s="707"/>
      <c r="AO8" s="707"/>
      <c r="AP8" s="707"/>
      <c r="AQ8" s="707"/>
      <c r="AR8" s="707"/>
      <c r="AS8" s="707"/>
      <c r="AT8" s="707"/>
      <c r="AU8" s="707"/>
      <c r="AV8" s="707"/>
      <c r="AW8" s="707"/>
      <c r="AX8" s="707"/>
      <c r="AY8" s="707"/>
      <c r="AZ8" s="707"/>
      <c r="BA8" s="707"/>
      <c r="BB8" s="707"/>
      <c r="BC8" s="707"/>
      <c r="BD8" s="707"/>
      <c r="BE8" s="707"/>
      <c r="BF8" s="707"/>
      <c r="BG8" s="707"/>
      <c r="BH8" s="707"/>
      <c r="BI8" s="707"/>
      <c r="BJ8" s="707"/>
      <c r="BK8" s="707"/>
      <c r="BL8" s="707"/>
      <c r="BM8" s="707"/>
      <c r="BN8" s="707"/>
      <c r="BO8" s="707"/>
      <c r="BP8" s="707"/>
      <c r="BQ8" s="707"/>
      <c r="BR8" s="707"/>
      <c r="BS8" s="707"/>
      <c r="BT8" s="707"/>
      <c r="BU8" s="707"/>
      <c r="BV8" s="707"/>
      <c r="BW8" s="707"/>
      <c r="BX8" s="707"/>
      <c r="BY8" s="707"/>
      <c r="BZ8" s="708"/>
    </row>
    <row r="9" spans="1:78" ht="17.25" customHeight="1">
      <c r="B9" s="704"/>
      <c r="C9" s="705"/>
      <c r="D9" s="705"/>
      <c r="E9" s="705"/>
      <c r="F9" s="705"/>
      <c r="G9" s="705"/>
      <c r="H9" s="705"/>
      <c r="I9" s="705"/>
      <c r="J9" s="705"/>
      <c r="K9" s="705"/>
      <c r="L9" s="648" t="s">
        <v>3</v>
      </c>
      <c r="M9" s="648"/>
      <c r="N9" s="648"/>
      <c r="O9" s="648"/>
      <c r="P9" s="648"/>
      <c r="Q9" s="648"/>
      <c r="R9" s="648"/>
      <c r="S9" s="648"/>
      <c r="T9" s="648"/>
      <c r="U9" s="648"/>
      <c r="V9" s="648"/>
      <c r="W9" s="648"/>
      <c r="X9" s="648"/>
      <c r="Y9" s="648"/>
      <c r="Z9" s="648" t="s">
        <v>14</v>
      </c>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8"/>
      <c r="AZ9" s="648"/>
      <c r="BA9" s="648"/>
      <c r="BB9" s="648"/>
      <c r="BC9" s="648"/>
      <c r="BD9" s="648"/>
      <c r="BE9" s="648" t="s">
        <v>1</v>
      </c>
      <c r="BF9" s="648"/>
      <c r="BG9" s="648"/>
      <c r="BH9" s="648"/>
      <c r="BI9" s="648"/>
      <c r="BJ9" s="648"/>
      <c r="BK9" s="648"/>
      <c r="BL9" s="648"/>
      <c r="BM9" s="648"/>
      <c r="BN9" s="648"/>
      <c r="BO9" s="648"/>
      <c r="BP9" s="648"/>
      <c r="BQ9" s="648"/>
      <c r="BR9" s="648"/>
      <c r="BS9" s="648"/>
      <c r="BT9" s="648"/>
      <c r="BU9" s="648"/>
      <c r="BV9" s="648"/>
      <c r="BW9" s="648"/>
      <c r="BX9" s="648"/>
      <c r="BY9" s="648"/>
      <c r="BZ9" s="709"/>
    </row>
    <row r="10" spans="1:78" ht="17.25" customHeight="1">
      <c r="B10" s="704"/>
      <c r="C10" s="705"/>
      <c r="D10" s="705"/>
      <c r="E10" s="705"/>
      <c r="F10" s="705"/>
      <c r="G10" s="705"/>
      <c r="H10" s="705"/>
      <c r="I10" s="705"/>
      <c r="J10" s="705"/>
      <c r="K10" s="70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5"/>
      <c r="AK10" s="615"/>
      <c r="AL10" s="615"/>
      <c r="AM10" s="615"/>
      <c r="AN10" s="615"/>
      <c r="AO10" s="615"/>
      <c r="AP10" s="615"/>
      <c r="AQ10" s="615"/>
      <c r="AR10" s="615"/>
      <c r="AS10" s="615"/>
      <c r="AT10" s="615"/>
      <c r="AU10" s="615"/>
      <c r="AV10" s="615"/>
      <c r="AW10" s="615"/>
      <c r="AX10" s="615"/>
      <c r="AY10" s="615"/>
      <c r="AZ10" s="615"/>
      <c r="BA10" s="615"/>
      <c r="BB10" s="615"/>
      <c r="BC10" s="615"/>
      <c r="BD10" s="615"/>
      <c r="BE10" s="643" t="s">
        <v>15</v>
      </c>
      <c r="BF10" s="644"/>
      <c r="BG10" s="645"/>
      <c r="BH10" s="645"/>
      <c r="BI10" s="645"/>
      <c r="BJ10" s="645"/>
      <c r="BK10" s="645"/>
      <c r="BL10" s="645"/>
      <c r="BM10" s="645"/>
      <c r="BN10" s="645"/>
      <c r="BO10" s="646" t="s">
        <v>16</v>
      </c>
      <c r="BP10" s="646"/>
      <c r="BQ10" s="646"/>
      <c r="BR10" s="646"/>
      <c r="BS10" s="646"/>
      <c r="BT10" s="646"/>
      <c r="BU10" s="646"/>
      <c r="BV10" s="646"/>
      <c r="BW10" s="646"/>
      <c r="BX10" s="646"/>
      <c r="BY10" s="646"/>
      <c r="BZ10" s="647"/>
    </row>
    <row r="11" spans="1:78" ht="15" customHeight="1">
      <c r="B11" s="700"/>
      <c r="C11" s="701"/>
      <c r="D11" s="701"/>
      <c r="E11" s="701"/>
      <c r="F11" s="701"/>
      <c r="G11" s="701"/>
      <c r="H11" s="701"/>
      <c r="I11" s="701"/>
      <c r="J11" s="701"/>
      <c r="K11" s="701"/>
      <c r="L11" s="648" t="s">
        <v>17</v>
      </c>
      <c r="M11" s="648"/>
      <c r="N11" s="648"/>
      <c r="O11" s="648"/>
      <c r="P11" s="648"/>
      <c r="Q11" s="648"/>
      <c r="R11" s="648"/>
      <c r="S11" s="648"/>
      <c r="T11" s="648"/>
      <c r="U11" s="648"/>
      <c r="V11" s="648"/>
      <c r="W11" s="648"/>
      <c r="X11" s="648"/>
      <c r="Y11" s="648"/>
      <c r="Z11" s="648" t="s">
        <v>18</v>
      </c>
      <c r="AA11" s="648"/>
      <c r="AB11" s="648"/>
      <c r="AC11" s="648"/>
      <c r="AD11" s="648"/>
      <c r="AE11" s="648"/>
      <c r="AF11" s="648"/>
      <c r="AG11" s="648"/>
      <c r="AH11" s="648"/>
      <c r="AI11" s="648"/>
      <c r="AJ11" s="648"/>
      <c r="AK11" s="648"/>
      <c r="AL11" s="648"/>
      <c r="AM11" s="648"/>
      <c r="AN11" s="648"/>
      <c r="AO11" s="648" t="s">
        <v>19</v>
      </c>
      <c r="AP11" s="648"/>
      <c r="AQ11" s="648"/>
      <c r="AR11" s="648"/>
      <c r="AS11" s="648"/>
      <c r="AT11" s="648"/>
      <c r="AU11" s="648"/>
      <c r="AV11" s="648"/>
      <c r="AW11" s="648"/>
      <c r="AX11" s="648"/>
      <c r="AY11" s="648"/>
      <c r="AZ11" s="648"/>
      <c r="BA11" s="648"/>
      <c r="BB11" s="648"/>
      <c r="BC11" s="648"/>
      <c r="BD11" s="648"/>
      <c r="BE11" s="752"/>
      <c r="BF11" s="753"/>
      <c r="BG11" s="753"/>
      <c r="BH11" s="753"/>
      <c r="BI11" s="753"/>
      <c r="BJ11" s="753"/>
      <c r="BK11" s="753"/>
      <c r="BL11" s="753"/>
      <c r="BM11" s="753"/>
      <c r="BN11" s="753"/>
      <c r="BO11" s="753"/>
      <c r="BP11" s="753"/>
      <c r="BQ11" s="753"/>
      <c r="BR11" s="753"/>
      <c r="BS11" s="753"/>
      <c r="BT11" s="753"/>
      <c r="BU11" s="753"/>
      <c r="BV11" s="753"/>
      <c r="BW11" s="753"/>
      <c r="BX11" s="753"/>
      <c r="BY11" s="753"/>
      <c r="BZ11" s="754"/>
    </row>
    <row r="12" spans="1:78" ht="17.25" customHeight="1">
      <c r="B12" s="700"/>
      <c r="C12" s="701"/>
      <c r="D12" s="701"/>
      <c r="E12" s="701"/>
      <c r="F12" s="701"/>
      <c r="G12" s="701"/>
      <c r="H12" s="701"/>
      <c r="I12" s="701"/>
      <c r="J12" s="701"/>
      <c r="K12" s="701"/>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655"/>
      <c r="AM12" s="655"/>
      <c r="AN12" s="655"/>
      <c r="AO12" s="655"/>
      <c r="AP12" s="655"/>
      <c r="AQ12" s="655"/>
      <c r="AR12" s="655"/>
      <c r="AS12" s="655"/>
      <c r="AT12" s="655"/>
      <c r="AU12" s="655"/>
      <c r="AV12" s="655"/>
      <c r="AW12" s="655"/>
      <c r="AX12" s="655"/>
      <c r="AY12" s="655"/>
      <c r="AZ12" s="655"/>
      <c r="BA12" s="655"/>
      <c r="BB12" s="655"/>
      <c r="BC12" s="655"/>
      <c r="BD12" s="655"/>
      <c r="BE12" s="752"/>
      <c r="BF12" s="753"/>
      <c r="BG12" s="753"/>
      <c r="BH12" s="753"/>
      <c r="BI12" s="753"/>
      <c r="BJ12" s="753"/>
      <c r="BK12" s="753"/>
      <c r="BL12" s="753"/>
      <c r="BM12" s="753"/>
      <c r="BN12" s="753"/>
      <c r="BO12" s="753"/>
      <c r="BP12" s="753"/>
      <c r="BQ12" s="753"/>
      <c r="BR12" s="753"/>
      <c r="BS12" s="753"/>
      <c r="BT12" s="753"/>
      <c r="BU12" s="753"/>
      <c r="BV12" s="753"/>
      <c r="BW12" s="753"/>
      <c r="BX12" s="753"/>
      <c r="BY12" s="753"/>
      <c r="BZ12" s="754"/>
    </row>
    <row r="13" spans="1:78" ht="32.25" customHeight="1">
      <c r="B13" s="700"/>
      <c r="C13" s="701"/>
      <c r="D13" s="701"/>
      <c r="E13" s="701"/>
      <c r="F13" s="701"/>
      <c r="G13" s="701"/>
      <c r="H13" s="701"/>
      <c r="I13" s="701"/>
      <c r="J13" s="701"/>
      <c r="K13" s="701"/>
      <c r="L13" s="710" t="s">
        <v>178</v>
      </c>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711"/>
      <c r="AS13" s="711"/>
      <c r="AT13" s="711"/>
      <c r="AU13" s="711"/>
      <c r="AV13" s="711"/>
      <c r="AW13" s="711"/>
      <c r="AX13" s="711"/>
      <c r="AY13" s="711"/>
      <c r="AZ13" s="711"/>
      <c r="BA13" s="711"/>
      <c r="BB13" s="711"/>
      <c r="BC13" s="711"/>
      <c r="BD13" s="711"/>
      <c r="BE13" s="711"/>
      <c r="BF13" s="711"/>
      <c r="BG13" s="711"/>
      <c r="BH13" s="711"/>
      <c r="BI13" s="711"/>
      <c r="BJ13" s="711"/>
      <c r="BK13" s="711"/>
      <c r="BL13" s="711"/>
      <c r="BM13" s="711"/>
      <c r="BN13" s="711"/>
      <c r="BO13" s="711"/>
      <c r="BP13" s="711"/>
      <c r="BQ13" s="711"/>
      <c r="BR13" s="711"/>
      <c r="BS13" s="711"/>
      <c r="BT13" s="711"/>
      <c r="BU13" s="711"/>
      <c r="BV13" s="711"/>
      <c r="BW13" s="711"/>
      <c r="BX13" s="711"/>
      <c r="BY13" s="711"/>
      <c r="BZ13" s="712"/>
    </row>
    <row r="14" spans="1:78" ht="15" customHeight="1">
      <c r="B14" s="700"/>
      <c r="C14" s="701"/>
      <c r="D14" s="701"/>
      <c r="E14" s="701"/>
      <c r="F14" s="701"/>
      <c r="G14" s="701"/>
      <c r="H14" s="701"/>
      <c r="I14" s="701"/>
      <c r="J14" s="701"/>
      <c r="K14" s="701"/>
      <c r="L14" s="648" t="s">
        <v>3</v>
      </c>
      <c r="M14" s="648"/>
      <c r="N14" s="648"/>
      <c r="O14" s="648"/>
      <c r="P14" s="648"/>
      <c r="Q14" s="648"/>
      <c r="R14" s="648"/>
      <c r="S14" s="648"/>
      <c r="T14" s="648"/>
      <c r="U14" s="648"/>
      <c r="V14" s="648"/>
      <c r="W14" s="648"/>
      <c r="X14" s="648"/>
      <c r="Y14" s="648"/>
      <c r="Z14" s="648" t="s">
        <v>14</v>
      </c>
      <c r="AA14" s="648"/>
      <c r="AB14" s="648"/>
      <c r="AC14" s="648"/>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c r="BE14" s="648" t="s">
        <v>20</v>
      </c>
      <c r="BF14" s="648"/>
      <c r="BG14" s="648"/>
      <c r="BH14" s="648"/>
      <c r="BI14" s="648"/>
      <c r="BJ14" s="648"/>
      <c r="BK14" s="648"/>
      <c r="BL14" s="648"/>
      <c r="BM14" s="648"/>
      <c r="BN14" s="648"/>
      <c r="BO14" s="648"/>
      <c r="BP14" s="648"/>
      <c r="BQ14" s="648"/>
      <c r="BR14" s="648"/>
      <c r="BS14" s="648"/>
      <c r="BT14" s="648"/>
      <c r="BU14" s="648"/>
      <c r="BV14" s="648"/>
      <c r="BW14" s="648"/>
      <c r="BX14" s="648"/>
      <c r="BY14" s="648"/>
      <c r="BZ14" s="709"/>
    </row>
    <row r="15" spans="1:78" ht="17.25" customHeight="1">
      <c r="B15" s="700"/>
      <c r="C15" s="701"/>
      <c r="D15" s="701"/>
      <c r="E15" s="701"/>
      <c r="F15" s="701"/>
      <c r="G15" s="701"/>
      <c r="H15" s="701"/>
      <c r="I15" s="701"/>
      <c r="J15" s="701"/>
      <c r="K15" s="701"/>
      <c r="L15" s="615"/>
      <c r="M15" s="615"/>
      <c r="N15" s="615"/>
      <c r="O15" s="615"/>
      <c r="P15" s="615"/>
      <c r="Q15" s="615"/>
      <c r="R15" s="615"/>
      <c r="S15" s="615"/>
      <c r="T15" s="615"/>
      <c r="U15" s="615"/>
      <c r="V15" s="615"/>
      <c r="W15" s="615"/>
      <c r="X15" s="615"/>
      <c r="Y15" s="615"/>
      <c r="Z15" s="615"/>
      <c r="AA15" s="615"/>
      <c r="AB15" s="615"/>
      <c r="AC15" s="615"/>
      <c r="AD15" s="615"/>
      <c r="AE15" s="615"/>
      <c r="AF15" s="615"/>
      <c r="AG15" s="615"/>
      <c r="AH15" s="615"/>
      <c r="AI15" s="615"/>
      <c r="AJ15" s="615"/>
      <c r="AK15" s="615"/>
      <c r="AL15" s="615"/>
      <c r="AM15" s="615"/>
      <c r="AN15" s="615"/>
      <c r="AO15" s="615"/>
      <c r="AP15" s="615"/>
      <c r="AQ15" s="615"/>
      <c r="AR15" s="615"/>
      <c r="AS15" s="615"/>
      <c r="AT15" s="615"/>
      <c r="AU15" s="615"/>
      <c r="AV15" s="615"/>
      <c r="AW15" s="615"/>
      <c r="AX15" s="615"/>
      <c r="AY15" s="615"/>
      <c r="AZ15" s="615"/>
      <c r="BA15" s="615"/>
      <c r="BB15" s="615"/>
      <c r="BC15" s="615"/>
      <c r="BD15" s="615"/>
      <c r="BE15" s="656"/>
      <c r="BF15" s="657"/>
      <c r="BG15" s="657"/>
      <c r="BH15" s="657"/>
      <c r="BI15" s="657"/>
      <c r="BJ15" s="657"/>
      <c r="BK15" s="657"/>
      <c r="BL15" s="657"/>
      <c r="BM15" s="657"/>
      <c r="BN15" s="657"/>
      <c r="BO15" s="657"/>
      <c r="BP15" s="657"/>
      <c r="BQ15" s="657"/>
      <c r="BR15" s="657"/>
      <c r="BS15" s="657"/>
      <c r="BT15" s="657"/>
      <c r="BU15" s="657"/>
      <c r="BV15" s="657"/>
      <c r="BW15" s="657"/>
      <c r="BX15" s="657"/>
      <c r="BY15" s="657"/>
      <c r="BZ15" s="658"/>
    </row>
    <row r="16" spans="1:78" ht="15" customHeight="1">
      <c r="B16" s="700"/>
      <c r="C16" s="701"/>
      <c r="D16" s="701"/>
      <c r="E16" s="701"/>
      <c r="F16" s="701"/>
      <c r="G16" s="701"/>
      <c r="H16" s="701"/>
      <c r="I16" s="701"/>
      <c r="J16" s="701"/>
      <c r="K16" s="701"/>
      <c r="L16" s="648" t="s">
        <v>17</v>
      </c>
      <c r="M16" s="648"/>
      <c r="N16" s="648"/>
      <c r="O16" s="648"/>
      <c r="P16" s="648"/>
      <c r="Q16" s="648"/>
      <c r="R16" s="648"/>
      <c r="S16" s="648"/>
      <c r="T16" s="648"/>
      <c r="U16" s="648"/>
      <c r="V16" s="648"/>
      <c r="W16" s="648"/>
      <c r="X16" s="648"/>
      <c r="Y16" s="648"/>
      <c r="Z16" s="648" t="s">
        <v>18</v>
      </c>
      <c r="AA16" s="648"/>
      <c r="AB16" s="648"/>
      <c r="AC16" s="648"/>
      <c r="AD16" s="648"/>
      <c r="AE16" s="648"/>
      <c r="AF16" s="648"/>
      <c r="AG16" s="648"/>
      <c r="AH16" s="648"/>
      <c r="AI16" s="648"/>
      <c r="AJ16" s="648"/>
      <c r="AK16" s="648"/>
      <c r="AL16" s="648"/>
      <c r="AM16" s="648"/>
      <c r="AN16" s="648"/>
      <c r="AO16" s="648" t="s">
        <v>19</v>
      </c>
      <c r="AP16" s="648"/>
      <c r="AQ16" s="648"/>
      <c r="AR16" s="648"/>
      <c r="AS16" s="648"/>
      <c r="AT16" s="648"/>
      <c r="AU16" s="648"/>
      <c r="AV16" s="648"/>
      <c r="AW16" s="648"/>
      <c r="AX16" s="648"/>
      <c r="AY16" s="648"/>
      <c r="AZ16" s="648"/>
      <c r="BA16" s="648"/>
      <c r="BB16" s="648"/>
      <c r="BC16" s="648"/>
      <c r="BD16" s="648"/>
      <c r="BE16" s="659"/>
      <c r="BF16" s="535"/>
      <c r="BG16" s="535"/>
      <c r="BH16" s="535"/>
      <c r="BI16" s="535"/>
      <c r="BJ16" s="535"/>
      <c r="BK16" s="535"/>
      <c r="BL16" s="535"/>
      <c r="BM16" s="535"/>
      <c r="BN16" s="535"/>
      <c r="BO16" s="535"/>
      <c r="BP16" s="535"/>
      <c r="BQ16" s="535"/>
      <c r="BR16" s="535"/>
      <c r="BS16" s="535"/>
      <c r="BT16" s="535"/>
      <c r="BU16" s="535"/>
      <c r="BV16" s="535"/>
      <c r="BW16" s="535"/>
      <c r="BX16" s="535"/>
      <c r="BY16" s="535"/>
      <c r="BZ16" s="660"/>
    </row>
    <row r="17" spans="1:88" ht="17.25" customHeight="1">
      <c r="B17" s="700"/>
      <c r="C17" s="701"/>
      <c r="D17" s="701"/>
      <c r="E17" s="701"/>
      <c r="F17" s="701"/>
      <c r="G17" s="701"/>
      <c r="H17" s="701"/>
      <c r="I17" s="701"/>
      <c r="J17" s="701"/>
      <c r="K17" s="701"/>
      <c r="L17" s="615"/>
      <c r="M17" s="615"/>
      <c r="N17" s="615"/>
      <c r="O17" s="615"/>
      <c r="P17" s="615"/>
      <c r="Q17" s="615"/>
      <c r="R17" s="615"/>
      <c r="S17" s="615"/>
      <c r="T17" s="615"/>
      <c r="U17" s="615"/>
      <c r="V17" s="615"/>
      <c r="W17" s="615"/>
      <c r="X17" s="615"/>
      <c r="Y17" s="615"/>
      <c r="Z17" s="615"/>
      <c r="AA17" s="615"/>
      <c r="AB17" s="615"/>
      <c r="AC17" s="615"/>
      <c r="AD17" s="615"/>
      <c r="AE17" s="615"/>
      <c r="AF17" s="615"/>
      <c r="AG17" s="615"/>
      <c r="AH17" s="615"/>
      <c r="AI17" s="615"/>
      <c r="AJ17" s="615"/>
      <c r="AK17" s="615"/>
      <c r="AL17" s="615"/>
      <c r="AM17" s="615"/>
      <c r="AN17" s="615"/>
      <c r="AO17" s="615"/>
      <c r="AP17" s="615"/>
      <c r="AQ17" s="615"/>
      <c r="AR17" s="615"/>
      <c r="AS17" s="615"/>
      <c r="AT17" s="615"/>
      <c r="AU17" s="615"/>
      <c r="AV17" s="615"/>
      <c r="AW17" s="615"/>
      <c r="AX17" s="615"/>
      <c r="AY17" s="615"/>
      <c r="AZ17" s="615"/>
      <c r="BA17" s="615"/>
      <c r="BB17" s="615"/>
      <c r="BC17" s="615"/>
      <c r="BD17" s="615"/>
      <c r="BE17" s="661"/>
      <c r="BF17" s="662"/>
      <c r="BG17" s="662"/>
      <c r="BH17" s="662"/>
      <c r="BI17" s="662"/>
      <c r="BJ17" s="662"/>
      <c r="BK17" s="662"/>
      <c r="BL17" s="662"/>
      <c r="BM17" s="662"/>
      <c r="BN17" s="662"/>
      <c r="BO17" s="662"/>
      <c r="BP17" s="662"/>
      <c r="BQ17" s="662"/>
      <c r="BR17" s="662"/>
      <c r="BS17" s="662"/>
      <c r="BT17" s="662"/>
      <c r="BU17" s="662"/>
      <c r="BV17" s="662"/>
      <c r="BW17" s="662"/>
      <c r="BX17" s="662"/>
      <c r="BY17" s="662"/>
      <c r="BZ17" s="663"/>
    </row>
    <row r="18" spans="1:88" ht="20.25" customHeight="1">
      <c r="B18" s="626" t="s">
        <v>100</v>
      </c>
      <c r="C18" s="627"/>
      <c r="D18" s="627"/>
      <c r="E18" s="627"/>
      <c r="F18" s="627"/>
      <c r="G18" s="627"/>
      <c r="H18" s="627"/>
      <c r="I18" s="627"/>
      <c r="J18" s="627"/>
      <c r="K18" s="628"/>
      <c r="L18" s="561" t="s">
        <v>22</v>
      </c>
      <c r="M18" s="562"/>
      <c r="N18" s="562"/>
      <c r="O18" s="562"/>
      <c r="P18" s="562"/>
      <c r="Q18" s="562"/>
      <c r="R18" s="562"/>
      <c r="S18" s="562"/>
      <c r="T18" s="562"/>
      <c r="U18" s="563"/>
      <c r="V18" s="632"/>
      <c r="W18" s="633"/>
      <c r="X18" s="633"/>
      <c r="Y18" s="633"/>
      <c r="Z18" s="633"/>
      <c r="AA18" s="633"/>
      <c r="AB18" s="633"/>
      <c r="AC18" s="633"/>
      <c r="AD18" s="633"/>
      <c r="AE18" s="633"/>
      <c r="AF18" s="633"/>
      <c r="AG18" s="633"/>
      <c r="AH18" s="633"/>
      <c r="AI18" s="633"/>
      <c r="AJ18" s="633"/>
      <c r="AK18" s="633"/>
      <c r="AL18" s="633"/>
      <c r="AM18" s="633"/>
      <c r="AN18" s="633"/>
      <c r="AO18" s="633"/>
      <c r="AP18" s="633"/>
      <c r="AQ18" s="633"/>
      <c r="AR18" s="633"/>
      <c r="AS18" s="633"/>
      <c r="AT18" s="633"/>
      <c r="AU18" s="633"/>
      <c r="AV18" s="633"/>
      <c r="AW18" s="633"/>
      <c r="AX18" s="633"/>
      <c r="AY18" s="633"/>
      <c r="AZ18" s="633"/>
      <c r="BA18" s="633"/>
      <c r="BB18" s="633"/>
      <c r="BC18" s="633"/>
      <c r="BD18" s="633"/>
      <c r="BE18" s="633"/>
      <c r="BF18" s="633"/>
      <c r="BG18" s="633"/>
      <c r="BH18" s="633"/>
      <c r="BI18" s="633"/>
      <c r="BJ18" s="633"/>
      <c r="BK18" s="633"/>
      <c r="BL18" s="633"/>
      <c r="BM18" s="633"/>
      <c r="BN18" s="633"/>
      <c r="BO18" s="633"/>
      <c r="BP18" s="633"/>
      <c r="BQ18" s="633"/>
      <c r="BR18" s="633"/>
      <c r="BS18" s="633"/>
      <c r="BT18" s="633"/>
      <c r="BU18" s="633"/>
      <c r="BV18" s="633"/>
      <c r="BW18" s="633"/>
      <c r="BX18" s="633"/>
      <c r="BY18" s="633"/>
      <c r="BZ18" s="634"/>
    </row>
    <row r="19" spans="1:88" ht="20.25" customHeight="1" thickBot="1">
      <c r="B19" s="629"/>
      <c r="C19" s="630"/>
      <c r="D19" s="630"/>
      <c r="E19" s="630"/>
      <c r="F19" s="630"/>
      <c r="G19" s="630"/>
      <c r="H19" s="630"/>
      <c r="I19" s="630"/>
      <c r="J19" s="630"/>
      <c r="K19" s="631"/>
      <c r="L19" s="639" t="s">
        <v>5</v>
      </c>
      <c r="M19" s="627"/>
      <c r="N19" s="627"/>
      <c r="O19" s="627"/>
      <c r="P19" s="627"/>
      <c r="Q19" s="627"/>
      <c r="R19" s="627"/>
      <c r="S19" s="627"/>
      <c r="T19" s="627"/>
      <c r="U19" s="628"/>
      <c r="V19" s="640"/>
      <c r="W19" s="641"/>
      <c r="X19" s="641"/>
      <c r="Y19" s="641"/>
      <c r="Z19" s="641"/>
      <c r="AA19" s="641"/>
      <c r="AB19" s="641"/>
      <c r="AC19" s="641"/>
      <c r="AD19" s="641"/>
      <c r="AE19" s="641"/>
      <c r="AF19" s="641"/>
      <c r="AG19" s="641"/>
      <c r="AH19" s="641"/>
      <c r="AI19" s="641"/>
      <c r="AJ19" s="641"/>
      <c r="AK19" s="641"/>
      <c r="AL19" s="641"/>
      <c r="AM19" s="641"/>
      <c r="AN19" s="641"/>
      <c r="AO19" s="641"/>
      <c r="AP19" s="641"/>
      <c r="AQ19" s="641"/>
      <c r="AR19" s="641"/>
      <c r="AS19" s="641"/>
      <c r="AT19" s="641"/>
      <c r="AU19" s="641"/>
      <c r="AV19" s="641"/>
      <c r="AW19" s="641"/>
      <c r="AX19" s="641"/>
      <c r="AY19" s="641"/>
      <c r="AZ19" s="641"/>
      <c r="BA19" s="641"/>
      <c r="BB19" s="641"/>
      <c r="BC19" s="641"/>
      <c r="BD19" s="641"/>
      <c r="BE19" s="641"/>
      <c r="BF19" s="641"/>
      <c r="BG19" s="641"/>
      <c r="BH19" s="641"/>
      <c r="BI19" s="641"/>
      <c r="BJ19" s="641"/>
      <c r="BK19" s="641"/>
      <c r="BL19" s="641"/>
      <c r="BM19" s="641"/>
      <c r="BN19" s="641"/>
      <c r="BO19" s="641"/>
      <c r="BP19" s="641"/>
      <c r="BQ19" s="641"/>
      <c r="BR19" s="641"/>
      <c r="BS19" s="641"/>
      <c r="BT19" s="641"/>
      <c r="BU19" s="641"/>
      <c r="BV19" s="641"/>
      <c r="BW19" s="641"/>
      <c r="BX19" s="641"/>
      <c r="BY19" s="641"/>
      <c r="BZ19" s="642"/>
    </row>
    <row r="20" spans="1:88" s="18" customFormat="1" ht="17.25" customHeight="1">
      <c r="A20" s="17"/>
      <c r="B20" s="680" t="s">
        <v>212</v>
      </c>
      <c r="C20" s="681"/>
      <c r="D20" s="681"/>
      <c r="E20" s="681"/>
      <c r="F20" s="681"/>
      <c r="G20" s="681"/>
      <c r="H20" s="681"/>
      <c r="I20" s="681"/>
      <c r="J20" s="681"/>
      <c r="K20" s="681"/>
      <c r="L20" s="649" t="s">
        <v>106</v>
      </c>
      <c r="M20" s="650"/>
      <c r="N20" s="651"/>
      <c r="O20" s="651"/>
      <c r="P20" s="651"/>
      <c r="Q20" s="651"/>
      <c r="R20" s="651"/>
      <c r="S20" s="651"/>
      <c r="T20" s="651"/>
      <c r="U20" s="651"/>
      <c r="V20" s="651"/>
      <c r="W20" s="651"/>
      <c r="X20" s="651"/>
      <c r="Y20" s="651"/>
      <c r="Z20" s="651"/>
      <c r="AA20" s="651"/>
      <c r="AB20" s="651"/>
      <c r="AC20" s="651"/>
      <c r="AD20" s="652"/>
      <c r="AE20" s="653"/>
      <c r="AF20" s="653"/>
      <c r="AG20" s="653"/>
      <c r="AH20" s="653"/>
      <c r="AI20" s="653"/>
      <c r="AJ20" s="653"/>
      <c r="AK20" s="653"/>
      <c r="AL20" s="653"/>
      <c r="AM20" s="653"/>
      <c r="AN20" s="653"/>
      <c r="AO20" s="653"/>
      <c r="AP20" s="653"/>
      <c r="AQ20" s="653"/>
      <c r="AR20" s="653"/>
      <c r="AS20" s="653"/>
      <c r="AT20" s="653"/>
      <c r="AU20" s="653"/>
      <c r="AV20" s="653"/>
      <c r="AW20" s="653"/>
      <c r="AX20" s="653"/>
      <c r="AY20" s="653"/>
      <c r="AZ20" s="653"/>
      <c r="BA20" s="653"/>
      <c r="BB20" s="653"/>
      <c r="BC20" s="653"/>
      <c r="BD20" s="653"/>
      <c r="BE20" s="653"/>
      <c r="BF20" s="653"/>
      <c r="BG20" s="653"/>
      <c r="BH20" s="653"/>
      <c r="BI20" s="653"/>
      <c r="BJ20" s="653"/>
      <c r="BK20" s="653"/>
      <c r="BL20" s="653"/>
      <c r="BM20" s="653"/>
      <c r="BN20" s="653"/>
      <c r="BO20" s="653"/>
      <c r="BP20" s="653"/>
      <c r="BQ20" s="653"/>
      <c r="BR20" s="653"/>
      <c r="BS20" s="653"/>
      <c r="BT20" s="653"/>
      <c r="BU20" s="653"/>
      <c r="BV20" s="653"/>
      <c r="BW20" s="653"/>
      <c r="BX20" s="653"/>
      <c r="BY20" s="653"/>
      <c r="BZ20" s="654"/>
      <c r="CB20" s="34"/>
      <c r="CC20" s="34"/>
      <c r="CD20" s="34"/>
      <c r="CE20" s="34"/>
      <c r="CF20" s="34"/>
      <c r="CG20" s="34"/>
      <c r="CH20" s="34"/>
      <c r="CI20" s="34"/>
      <c r="CJ20" s="34"/>
    </row>
    <row r="21" spans="1:88" s="18" customFormat="1" ht="15" customHeight="1">
      <c r="A21" s="17"/>
      <c r="B21" s="682"/>
      <c r="C21" s="635"/>
      <c r="D21" s="635"/>
      <c r="E21" s="635"/>
      <c r="F21" s="635"/>
      <c r="G21" s="635"/>
      <c r="H21" s="635"/>
      <c r="I21" s="635"/>
      <c r="J21" s="635"/>
      <c r="K21" s="635"/>
      <c r="L21" s="65"/>
      <c r="M21" s="66"/>
      <c r="N21" s="618" t="s">
        <v>164</v>
      </c>
      <c r="O21" s="618"/>
      <c r="P21" s="618"/>
      <c r="Q21" s="618"/>
      <c r="R21" s="618"/>
      <c r="S21" s="618"/>
      <c r="T21" s="618"/>
      <c r="U21" s="618"/>
      <c r="V21" s="618"/>
      <c r="W21" s="618"/>
      <c r="X21" s="618"/>
      <c r="Y21" s="618"/>
      <c r="Z21" s="618"/>
      <c r="AA21" s="618"/>
      <c r="AB21" s="618"/>
      <c r="AC21" s="618"/>
      <c r="AD21" s="618"/>
      <c r="AE21" s="636" t="s">
        <v>129</v>
      </c>
      <c r="AF21" s="636"/>
      <c r="AG21" s="636"/>
      <c r="AH21" s="636"/>
      <c r="AI21" s="636"/>
      <c r="AJ21" s="636"/>
      <c r="AK21" s="636"/>
      <c r="AL21" s="636"/>
      <c r="AM21" s="636"/>
      <c r="AN21" s="636"/>
      <c r="AO21" s="636"/>
      <c r="AP21" s="636"/>
      <c r="AQ21" s="636"/>
      <c r="AR21" s="636"/>
      <c r="AS21" s="636"/>
      <c r="AT21" s="636"/>
      <c r="AU21" s="636"/>
      <c r="AV21" s="636"/>
      <c r="AW21" s="636"/>
      <c r="AX21" s="637"/>
      <c r="AY21" s="637"/>
      <c r="AZ21" s="637"/>
      <c r="BA21" s="637"/>
      <c r="BB21" s="637"/>
      <c r="BC21" s="637"/>
      <c r="BD21" s="637"/>
      <c r="BE21" s="637"/>
      <c r="BF21" s="637"/>
      <c r="BG21" s="637"/>
      <c r="BH21" s="637"/>
      <c r="BI21" s="637"/>
      <c r="BJ21" s="637"/>
      <c r="BK21" s="637"/>
      <c r="BL21" s="637"/>
      <c r="BM21" s="637"/>
      <c r="BN21" s="637"/>
      <c r="BO21" s="637"/>
      <c r="BP21" s="637"/>
      <c r="BQ21" s="637"/>
      <c r="BR21" s="637"/>
      <c r="BS21" s="637"/>
      <c r="BT21" s="637"/>
      <c r="BU21" s="637"/>
      <c r="BV21" s="637"/>
      <c r="BW21" s="637"/>
      <c r="BX21" s="637"/>
      <c r="BY21" s="637"/>
      <c r="BZ21" s="638"/>
      <c r="CB21" s="34"/>
      <c r="CC21" s="34"/>
      <c r="CD21" s="34"/>
      <c r="CE21" s="34"/>
      <c r="CF21" s="34"/>
      <c r="CG21" s="34"/>
      <c r="CH21" s="34"/>
      <c r="CI21" s="34"/>
      <c r="CJ21" s="34"/>
    </row>
    <row r="22" spans="1:88" s="18" customFormat="1" ht="15" customHeight="1">
      <c r="A22" s="17"/>
      <c r="B22" s="682"/>
      <c r="C22" s="635"/>
      <c r="D22" s="635"/>
      <c r="E22" s="635"/>
      <c r="F22" s="635"/>
      <c r="G22" s="635"/>
      <c r="H22" s="635"/>
      <c r="I22" s="635"/>
      <c r="J22" s="635"/>
      <c r="K22" s="635"/>
      <c r="L22" s="67"/>
      <c r="M22" s="68"/>
      <c r="N22" s="635" t="s">
        <v>109</v>
      </c>
      <c r="O22" s="635"/>
      <c r="P22" s="635"/>
      <c r="Q22" s="635"/>
      <c r="R22" s="635"/>
      <c r="S22" s="635"/>
      <c r="T22" s="635"/>
      <c r="U22" s="614" t="s">
        <v>107</v>
      </c>
      <c r="V22" s="614"/>
      <c r="W22" s="614"/>
      <c r="X22" s="614"/>
      <c r="Y22" s="614"/>
      <c r="Z22" s="614"/>
      <c r="AA22" s="614"/>
      <c r="AB22" s="614"/>
      <c r="AC22" s="614"/>
      <c r="AD22" s="614"/>
      <c r="AE22" s="620"/>
      <c r="AF22" s="620"/>
      <c r="AG22" s="620"/>
      <c r="AH22" s="620"/>
      <c r="AI22" s="620"/>
      <c r="AJ22" s="620"/>
      <c r="AK22" s="620"/>
      <c r="AL22" s="620"/>
      <c r="AM22" s="620"/>
      <c r="AN22" s="620"/>
      <c r="AO22" s="620"/>
      <c r="AP22" s="620"/>
      <c r="AQ22" s="620"/>
      <c r="AR22" s="620"/>
      <c r="AS22" s="620"/>
      <c r="AT22" s="620"/>
      <c r="AU22" s="620"/>
      <c r="AV22" s="620"/>
      <c r="AW22" s="620"/>
      <c r="AX22" s="620"/>
      <c r="AY22" s="620"/>
      <c r="AZ22" s="620"/>
      <c r="BA22" s="620"/>
      <c r="BB22" s="620"/>
      <c r="BC22" s="620"/>
      <c r="BD22" s="620"/>
      <c r="BE22" s="620"/>
      <c r="BF22" s="620"/>
      <c r="BG22" s="620"/>
      <c r="BH22" s="620"/>
      <c r="BI22" s="620"/>
      <c r="BJ22" s="620"/>
      <c r="BK22" s="620"/>
      <c r="BL22" s="620"/>
      <c r="BM22" s="620"/>
      <c r="BN22" s="620"/>
      <c r="BO22" s="620"/>
      <c r="BP22" s="620"/>
      <c r="BQ22" s="620"/>
      <c r="BR22" s="620"/>
      <c r="BS22" s="620"/>
      <c r="BT22" s="620"/>
      <c r="BU22" s="620"/>
      <c r="BV22" s="620"/>
      <c r="BW22" s="620"/>
      <c r="BX22" s="620"/>
      <c r="BY22" s="620"/>
      <c r="BZ22" s="621"/>
      <c r="CB22" s="34"/>
      <c r="CC22" s="34"/>
      <c r="CD22" s="34"/>
      <c r="CE22" s="34"/>
      <c r="CF22" s="34"/>
      <c r="CG22" s="34"/>
      <c r="CH22" s="34"/>
      <c r="CI22" s="34"/>
      <c r="CJ22" s="34"/>
    </row>
    <row r="23" spans="1:88" s="18" customFormat="1" ht="15" customHeight="1">
      <c r="A23" s="17"/>
      <c r="B23" s="682"/>
      <c r="C23" s="635"/>
      <c r="D23" s="635"/>
      <c r="E23" s="635"/>
      <c r="F23" s="635"/>
      <c r="G23" s="635"/>
      <c r="H23" s="635"/>
      <c r="I23" s="635"/>
      <c r="J23" s="635"/>
      <c r="K23" s="635"/>
      <c r="L23" s="65"/>
      <c r="M23" s="66"/>
      <c r="N23" s="635"/>
      <c r="O23" s="635"/>
      <c r="P23" s="635"/>
      <c r="Q23" s="635"/>
      <c r="R23" s="635"/>
      <c r="S23" s="635"/>
      <c r="T23" s="635"/>
      <c r="U23" s="614" t="s">
        <v>21</v>
      </c>
      <c r="V23" s="614"/>
      <c r="W23" s="614"/>
      <c r="X23" s="614"/>
      <c r="Y23" s="614"/>
      <c r="Z23" s="614"/>
      <c r="AA23" s="614"/>
      <c r="AB23" s="614"/>
      <c r="AC23" s="614"/>
      <c r="AD23" s="614"/>
      <c r="AE23" s="620"/>
      <c r="AF23" s="620"/>
      <c r="AG23" s="620"/>
      <c r="AH23" s="620"/>
      <c r="AI23" s="620"/>
      <c r="AJ23" s="620"/>
      <c r="AK23" s="620"/>
      <c r="AL23" s="620"/>
      <c r="AM23" s="620"/>
      <c r="AN23" s="620"/>
      <c r="AO23" s="620"/>
      <c r="AP23" s="620"/>
      <c r="AQ23" s="620"/>
      <c r="AR23" s="620"/>
      <c r="AS23" s="620"/>
      <c r="AT23" s="620"/>
      <c r="AU23" s="620"/>
      <c r="AV23" s="620"/>
      <c r="AW23" s="620"/>
      <c r="AX23" s="620"/>
      <c r="AY23" s="620"/>
      <c r="AZ23" s="620"/>
      <c r="BA23" s="620"/>
      <c r="BB23" s="620"/>
      <c r="BC23" s="620"/>
      <c r="BD23" s="620"/>
      <c r="BE23" s="620"/>
      <c r="BF23" s="620"/>
      <c r="BG23" s="620"/>
      <c r="BH23" s="620"/>
      <c r="BI23" s="620"/>
      <c r="BJ23" s="620"/>
      <c r="BK23" s="620"/>
      <c r="BL23" s="620"/>
      <c r="BM23" s="620"/>
      <c r="BN23" s="620"/>
      <c r="BO23" s="620"/>
      <c r="BP23" s="620"/>
      <c r="BQ23" s="620"/>
      <c r="BR23" s="620"/>
      <c r="BS23" s="620"/>
      <c r="BT23" s="620"/>
      <c r="BU23" s="620"/>
      <c r="BV23" s="620"/>
      <c r="BW23" s="620"/>
      <c r="BX23" s="620"/>
      <c r="BY23" s="620"/>
      <c r="BZ23" s="621"/>
      <c r="CB23" s="34"/>
      <c r="CC23" s="34"/>
      <c r="CD23" s="34"/>
      <c r="CE23" s="34"/>
      <c r="CF23" s="34"/>
      <c r="CG23" s="34"/>
      <c r="CH23" s="34"/>
      <c r="CI23" s="34"/>
      <c r="CJ23" s="34"/>
    </row>
    <row r="24" spans="1:88" s="18" customFormat="1" ht="15" customHeight="1">
      <c r="A24" s="17"/>
      <c r="B24" s="682"/>
      <c r="C24" s="635"/>
      <c r="D24" s="635"/>
      <c r="E24" s="635"/>
      <c r="F24" s="635"/>
      <c r="G24" s="635"/>
      <c r="H24" s="635"/>
      <c r="I24" s="635"/>
      <c r="J24" s="635"/>
      <c r="K24" s="635"/>
      <c r="L24" s="65"/>
      <c r="M24" s="66"/>
      <c r="N24" s="635"/>
      <c r="O24" s="635"/>
      <c r="P24" s="635"/>
      <c r="Q24" s="635"/>
      <c r="R24" s="635"/>
      <c r="S24" s="635"/>
      <c r="T24" s="635"/>
      <c r="U24" s="614" t="s">
        <v>111</v>
      </c>
      <c r="V24" s="614"/>
      <c r="W24" s="614"/>
      <c r="X24" s="614"/>
      <c r="Y24" s="614"/>
      <c r="Z24" s="614"/>
      <c r="AA24" s="614"/>
      <c r="AB24" s="614"/>
      <c r="AC24" s="614"/>
      <c r="AD24" s="614"/>
      <c r="AE24" s="615"/>
      <c r="AF24" s="615"/>
      <c r="AG24" s="615"/>
      <c r="AH24" s="615"/>
      <c r="AI24" s="615"/>
      <c r="AJ24" s="615"/>
      <c r="AK24" s="615"/>
      <c r="AL24" s="615"/>
      <c r="AM24" s="615"/>
      <c r="AN24" s="615"/>
      <c r="AO24" s="615"/>
      <c r="AP24" s="615"/>
      <c r="AQ24" s="615"/>
      <c r="AR24" s="615"/>
      <c r="AS24" s="615"/>
      <c r="AT24" s="615"/>
      <c r="AU24" s="615"/>
      <c r="AV24" s="616" t="s">
        <v>112</v>
      </c>
      <c r="AW24" s="616"/>
      <c r="AX24" s="616"/>
      <c r="AY24" s="616"/>
      <c r="AZ24" s="616"/>
      <c r="BA24" s="616"/>
      <c r="BB24" s="616"/>
      <c r="BC24" s="615"/>
      <c r="BD24" s="615"/>
      <c r="BE24" s="615"/>
      <c r="BF24" s="615"/>
      <c r="BG24" s="615"/>
      <c r="BH24" s="615"/>
      <c r="BI24" s="615"/>
      <c r="BJ24" s="615"/>
      <c r="BK24" s="615"/>
      <c r="BL24" s="615"/>
      <c r="BM24" s="615"/>
      <c r="BN24" s="615"/>
      <c r="BO24" s="615"/>
      <c r="BP24" s="615"/>
      <c r="BQ24" s="615"/>
      <c r="BR24" s="615"/>
      <c r="BS24" s="615"/>
      <c r="BT24" s="615"/>
      <c r="BU24" s="615"/>
      <c r="BV24" s="615"/>
      <c r="BW24" s="615"/>
      <c r="BX24" s="615"/>
      <c r="BY24" s="615"/>
      <c r="BZ24" s="617"/>
      <c r="CB24" s="34"/>
      <c r="CC24" s="34"/>
      <c r="CD24" s="34"/>
      <c r="CE24" s="34"/>
      <c r="CF24" s="34"/>
      <c r="CG24" s="34"/>
      <c r="CH24" s="34"/>
      <c r="CI24" s="34"/>
      <c r="CJ24" s="34"/>
    </row>
    <row r="25" spans="1:88" s="18" customFormat="1" ht="15" customHeight="1">
      <c r="A25" s="17"/>
      <c r="B25" s="682"/>
      <c r="C25" s="635"/>
      <c r="D25" s="635"/>
      <c r="E25" s="635"/>
      <c r="F25" s="635"/>
      <c r="G25" s="635"/>
      <c r="H25" s="635"/>
      <c r="I25" s="635"/>
      <c r="J25" s="635"/>
      <c r="K25" s="635"/>
      <c r="L25" s="69"/>
      <c r="M25" s="70"/>
      <c r="N25" s="635"/>
      <c r="O25" s="635"/>
      <c r="P25" s="635"/>
      <c r="Q25" s="635"/>
      <c r="R25" s="635"/>
      <c r="S25" s="635"/>
      <c r="T25" s="635"/>
      <c r="U25" s="618" t="s">
        <v>108</v>
      </c>
      <c r="V25" s="618"/>
      <c r="W25" s="618"/>
      <c r="X25" s="618"/>
      <c r="Y25" s="618"/>
      <c r="Z25" s="618"/>
      <c r="AA25" s="618"/>
      <c r="AB25" s="618"/>
      <c r="AC25" s="618"/>
      <c r="AD25" s="618"/>
      <c r="AE25" s="619"/>
      <c r="AF25" s="620"/>
      <c r="AG25" s="620"/>
      <c r="AH25" s="620"/>
      <c r="AI25" s="620"/>
      <c r="AJ25" s="620"/>
      <c r="AK25" s="620"/>
      <c r="AL25" s="620"/>
      <c r="AM25" s="620"/>
      <c r="AN25" s="620"/>
      <c r="AO25" s="620"/>
      <c r="AP25" s="620"/>
      <c r="AQ25" s="620"/>
      <c r="AR25" s="620"/>
      <c r="AS25" s="620"/>
      <c r="AT25" s="620"/>
      <c r="AU25" s="620"/>
      <c r="AV25" s="620"/>
      <c r="AW25" s="620"/>
      <c r="AX25" s="620"/>
      <c r="AY25" s="620"/>
      <c r="AZ25" s="620"/>
      <c r="BA25" s="620"/>
      <c r="BB25" s="620"/>
      <c r="BC25" s="620"/>
      <c r="BD25" s="620"/>
      <c r="BE25" s="620"/>
      <c r="BF25" s="620"/>
      <c r="BG25" s="620"/>
      <c r="BH25" s="620"/>
      <c r="BI25" s="620"/>
      <c r="BJ25" s="620"/>
      <c r="BK25" s="620"/>
      <c r="BL25" s="620"/>
      <c r="BM25" s="620"/>
      <c r="BN25" s="620"/>
      <c r="BO25" s="620"/>
      <c r="BP25" s="620"/>
      <c r="BQ25" s="620"/>
      <c r="BR25" s="620"/>
      <c r="BS25" s="620"/>
      <c r="BT25" s="620"/>
      <c r="BU25" s="620"/>
      <c r="BV25" s="620"/>
      <c r="BW25" s="620"/>
      <c r="BX25" s="620"/>
      <c r="BY25" s="620"/>
      <c r="BZ25" s="621"/>
      <c r="CB25" s="34"/>
      <c r="CC25" s="34"/>
      <c r="CD25" s="34"/>
      <c r="CE25" s="34"/>
      <c r="CF25" s="34"/>
      <c r="CG25" s="34"/>
      <c r="CH25" s="34"/>
      <c r="CI25" s="34"/>
      <c r="CJ25" s="34"/>
    </row>
    <row r="26" spans="1:88" s="18" customFormat="1" ht="16.5" customHeight="1">
      <c r="A26" s="17"/>
      <c r="B26" s="682"/>
      <c r="C26" s="635"/>
      <c r="D26" s="635"/>
      <c r="E26" s="635"/>
      <c r="F26" s="635"/>
      <c r="G26" s="635"/>
      <c r="H26" s="635"/>
      <c r="I26" s="635"/>
      <c r="J26" s="635"/>
      <c r="K26" s="635"/>
      <c r="L26" s="622" t="s">
        <v>106</v>
      </c>
      <c r="M26" s="623"/>
      <c r="N26" s="624"/>
      <c r="O26" s="624"/>
      <c r="P26" s="624"/>
      <c r="Q26" s="624"/>
      <c r="R26" s="624"/>
      <c r="S26" s="624"/>
      <c r="T26" s="624"/>
      <c r="U26" s="624"/>
      <c r="V26" s="624"/>
      <c r="W26" s="624"/>
      <c r="X26" s="624"/>
      <c r="Y26" s="624"/>
      <c r="Z26" s="624"/>
      <c r="AA26" s="624"/>
      <c r="AB26" s="624"/>
      <c r="AC26" s="624"/>
      <c r="AD26" s="625"/>
      <c r="AE26" s="620"/>
      <c r="AF26" s="620"/>
      <c r="AG26" s="620"/>
      <c r="AH26" s="620"/>
      <c r="AI26" s="620"/>
      <c r="AJ26" s="620"/>
      <c r="AK26" s="620"/>
      <c r="AL26" s="620"/>
      <c r="AM26" s="620"/>
      <c r="AN26" s="620"/>
      <c r="AO26" s="620"/>
      <c r="AP26" s="620"/>
      <c r="AQ26" s="620"/>
      <c r="AR26" s="620"/>
      <c r="AS26" s="620"/>
      <c r="AT26" s="620"/>
      <c r="AU26" s="620"/>
      <c r="AV26" s="620"/>
      <c r="AW26" s="620"/>
      <c r="AX26" s="620"/>
      <c r="AY26" s="620"/>
      <c r="AZ26" s="620"/>
      <c r="BA26" s="620"/>
      <c r="BB26" s="620"/>
      <c r="BC26" s="620"/>
      <c r="BD26" s="620"/>
      <c r="BE26" s="620"/>
      <c r="BF26" s="620"/>
      <c r="BG26" s="620"/>
      <c r="BH26" s="620"/>
      <c r="BI26" s="620"/>
      <c r="BJ26" s="620"/>
      <c r="BK26" s="620"/>
      <c r="BL26" s="620"/>
      <c r="BM26" s="620"/>
      <c r="BN26" s="620"/>
      <c r="BO26" s="620"/>
      <c r="BP26" s="620"/>
      <c r="BQ26" s="620"/>
      <c r="BR26" s="620"/>
      <c r="BS26" s="620"/>
      <c r="BT26" s="620"/>
      <c r="BU26" s="620"/>
      <c r="BV26" s="620"/>
      <c r="BW26" s="620"/>
      <c r="BX26" s="620"/>
      <c r="BY26" s="620"/>
      <c r="BZ26" s="621"/>
      <c r="CB26" s="34"/>
      <c r="CC26" s="34"/>
      <c r="CD26" s="34"/>
      <c r="CE26" s="34"/>
      <c r="CF26" s="34"/>
      <c r="CG26" s="34"/>
      <c r="CH26" s="34"/>
      <c r="CI26" s="34"/>
      <c r="CJ26" s="34"/>
    </row>
    <row r="27" spans="1:88" s="18" customFormat="1" ht="15" customHeight="1">
      <c r="A27" s="17"/>
      <c r="B27" s="682"/>
      <c r="C27" s="635"/>
      <c r="D27" s="635"/>
      <c r="E27" s="635"/>
      <c r="F27" s="635"/>
      <c r="G27" s="635"/>
      <c r="H27" s="635"/>
      <c r="I27" s="635"/>
      <c r="J27" s="635"/>
      <c r="K27" s="635"/>
      <c r="L27" s="65"/>
      <c r="M27" s="66"/>
      <c r="N27" s="618" t="s">
        <v>164</v>
      </c>
      <c r="O27" s="618"/>
      <c r="P27" s="618"/>
      <c r="Q27" s="618"/>
      <c r="R27" s="618"/>
      <c r="S27" s="618"/>
      <c r="T27" s="618"/>
      <c r="U27" s="618"/>
      <c r="V27" s="618"/>
      <c r="W27" s="618"/>
      <c r="X27" s="618"/>
      <c r="Y27" s="618"/>
      <c r="Z27" s="618"/>
      <c r="AA27" s="618"/>
      <c r="AB27" s="618"/>
      <c r="AC27" s="618"/>
      <c r="AD27" s="618"/>
      <c r="AE27" s="636" t="s">
        <v>129</v>
      </c>
      <c r="AF27" s="636"/>
      <c r="AG27" s="636"/>
      <c r="AH27" s="636"/>
      <c r="AI27" s="636"/>
      <c r="AJ27" s="636"/>
      <c r="AK27" s="636"/>
      <c r="AL27" s="636"/>
      <c r="AM27" s="636"/>
      <c r="AN27" s="636"/>
      <c r="AO27" s="636"/>
      <c r="AP27" s="636"/>
      <c r="AQ27" s="636"/>
      <c r="AR27" s="636"/>
      <c r="AS27" s="636"/>
      <c r="AT27" s="636"/>
      <c r="AU27" s="636"/>
      <c r="AV27" s="636"/>
      <c r="AW27" s="636"/>
      <c r="AX27" s="637"/>
      <c r="AY27" s="637"/>
      <c r="AZ27" s="637"/>
      <c r="BA27" s="637"/>
      <c r="BB27" s="637"/>
      <c r="BC27" s="637"/>
      <c r="BD27" s="637"/>
      <c r="BE27" s="637"/>
      <c r="BF27" s="637"/>
      <c r="BG27" s="637"/>
      <c r="BH27" s="637"/>
      <c r="BI27" s="637"/>
      <c r="BJ27" s="637"/>
      <c r="BK27" s="637"/>
      <c r="BL27" s="637"/>
      <c r="BM27" s="637"/>
      <c r="BN27" s="637"/>
      <c r="BO27" s="637"/>
      <c r="BP27" s="637"/>
      <c r="BQ27" s="637"/>
      <c r="BR27" s="637"/>
      <c r="BS27" s="637"/>
      <c r="BT27" s="637"/>
      <c r="BU27" s="637"/>
      <c r="BV27" s="637"/>
      <c r="BW27" s="637"/>
      <c r="BX27" s="637"/>
      <c r="BY27" s="637"/>
      <c r="BZ27" s="638"/>
      <c r="CA27" s="442"/>
      <c r="CB27" s="37"/>
      <c r="CC27" s="37"/>
      <c r="CD27" s="37"/>
      <c r="CE27" s="37"/>
      <c r="CF27" s="34"/>
      <c r="CG27" s="34"/>
      <c r="CH27" s="34"/>
      <c r="CI27" s="34"/>
      <c r="CJ27" s="34"/>
    </row>
    <row r="28" spans="1:88" s="18" customFormat="1" ht="15" customHeight="1">
      <c r="A28" s="17"/>
      <c r="B28" s="682"/>
      <c r="C28" s="635"/>
      <c r="D28" s="635"/>
      <c r="E28" s="635"/>
      <c r="F28" s="635"/>
      <c r="G28" s="635"/>
      <c r="H28" s="635"/>
      <c r="I28" s="635"/>
      <c r="J28" s="635"/>
      <c r="K28" s="635"/>
      <c r="L28" s="67"/>
      <c r="M28" s="68"/>
      <c r="N28" s="635" t="s">
        <v>109</v>
      </c>
      <c r="O28" s="635"/>
      <c r="P28" s="635"/>
      <c r="Q28" s="635"/>
      <c r="R28" s="635"/>
      <c r="S28" s="635"/>
      <c r="T28" s="635"/>
      <c r="U28" s="614" t="s">
        <v>107</v>
      </c>
      <c r="V28" s="614"/>
      <c r="W28" s="614"/>
      <c r="X28" s="614"/>
      <c r="Y28" s="614"/>
      <c r="Z28" s="614"/>
      <c r="AA28" s="614"/>
      <c r="AB28" s="614"/>
      <c r="AC28" s="614"/>
      <c r="AD28" s="614"/>
      <c r="AE28" s="620"/>
      <c r="AF28" s="620"/>
      <c r="AG28" s="620"/>
      <c r="AH28" s="620"/>
      <c r="AI28" s="620"/>
      <c r="AJ28" s="620"/>
      <c r="AK28" s="620"/>
      <c r="AL28" s="620"/>
      <c r="AM28" s="620"/>
      <c r="AN28" s="620"/>
      <c r="AO28" s="620"/>
      <c r="AP28" s="620"/>
      <c r="AQ28" s="620"/>
      <c r="AR28" s="620"/>
      <c r="AS28" s="620"/>
      <c r="AT28" s="620"/>
      <c r="AU28" s="620"/>
      <c r="AV28" s="620"/>
      <c r="AW28" s="620"/>
      <c r="AX28" s="620"/>
      <c r="AY28" s="620"/>
      <c r="AZ28" s="620"/>
      <c r="BA28" s="620"/>
      <c r="BB28" s="620"/>
      <c r="BC28" s="620"/>
      <c r="BD28" s="620"/>
      <c r="BE28" s="620"/>
      <c r="BF28" s="620"/>
      <c r="BG28" s="620"/>
      <c r="BH28" s="620"/>
      <c r="BI28" s="620"/>
      <c r="BJ28" s="620"/>
      <c r="BK28" s="620"/>
      <c r="BL28" s="620"/>
      <c r="BM28" s="620"/>
      <c r="BN28" s="620"/>
      <c r="BO28" s="620"/>
      <c r="BP28" s="620"/>
      <c r="BQ28" s="620"/>
      <c r="BR28" s="620"/>
      <c r="BS28" s="620"/>
      <c r="BT28" s="620"/>
      <c r="BU28" s="620"/>
      <c r="BV28" s="620"/>
      <c r="BW28" s="620"/>
      <c r="BX28" s="620"/>
      <c r="BY28" s="620"/>
      <c r="BZ28" s="621"/>
      <c r="CB28" s="34"/>
      <c r="CC28" s="34"/>
      <c r="CD28" s="34"/>
      <c r="CE28" s="34"/>
      <c r="CF28" s="34"/>
      <c r="CG28" s="34"/>
      <c r="CH28" s="34"/>
      <c r="CI28" s="34"/>
      <c r="CJ28" s="34"/>
    </row>
    <row r="29" spans="1:88" s="18" customFormat="1" ht="15" customHeight="1">
      <c r="A29" s="17"/>
      <c r="B29" s="682"/>
      <c r="C29" s="635"/>
      <c r="D29" s="635"/>
      <c r="E29" s="635"/>
      <c r="F29" s="635"/>
      <c r="G29" s="635"/>
      <c r="H29" s="635"/>
      <c r="I29" s="635"/>
      <c r="J29" s="635"/>
      <c r="K29" s="635"/>
      <c r="L29" s="65"/>
      <c r="M29" s="66"/>
      <c r="N29" s="635"/>
      <c r="O29" s="635"/>
      <c r="P29" s="635"/>
      <c r="Q29" s="635"/>
      <c r="R29" s="635"/>
      <c r="S29" s="635"/>
      <c r="T29" s="635"/>
      <c r="U29" s="614" t="s">
        <v>21</v>
      </c>
      <c r="V29" s="614"/>
      <c r="W29" s="614"/>
      <c r="X29" s="614"/>
      <c r="Y29" s="614"/>
      <c r="Z29" s="614"/>
      <c r="AA29" s="614"/>
      <c r="AB29" s="614"/>
      <c r="AC29" s="614"/>
      <c r="AD29" s="614"/>
      <c r="AE29" s="620"/>
      <c r="AF29" s="620"/>
      <c r="AG29" s="620"/>
      <c r="AH29" s="620"/>
      <c r="AI29" s="620"/>
      <c r="AJ29" s="620"/>
      <c r="AK29" s="620"/>
      <c r="AL29" s="620"/>
      <c r="AM29" s="620"/>
      <c r="AN29" s="620"/>
      <c r="AO29" s="620"/>
      <c r="AP29" s="620"/>
      <c r="AQ29" s="620"/>
      <c r="AR29" s="620"/>
      <c r="AS29" s="620"/>
      <c r="AT29" s="620"/>
      <c r="AU29" s="620"/>
      <c r="AV29" s="620"/>
      <c r="AW29" s="620"/>
      <c r="AX29" s="620"/>
      <c r="AY29" s="620"/>
      <c r="AZ29" s="620"/>
      <c r="BA29" s="620"/>
      <c r="BB29" s="620"/>
      <c r="BC29" s="620"/>
      <c r="BD29" s="620"/>
      <c r="BE29" s="620"/>
      <c r="BF29" s="620"/>
      <c r="BG29" s="620"/>
      <c r="BH29" s="620"/>
      <c r="BI29" s="620"/>
      <c r="BJ29" s="620"/>
      <c r="BK29" s="620"/>
      <c r="BL29" s="620"/>
      <c r="BM29" s="620"/>
      <c r="BN29" s="620"/>
      <c r="BO29" s="620"/>
      <c r="BP29" s="620"/>
      <c r="BQ29" s="620"/>
      <c r="BR29" s="620"/>
      <c r="BS29" s="620"/>
      <c r="BT29" s="620"/>
      <c r="BU29" s="620"/>
      <c r="BV29" s="620"/>
      <c r="BW29" s="620"/>
      <c r="BX29" s="620"/>
      <c r="BY29" s="620"/>
      <c r="BZ29" s="621"/>
      <c r="CB29" s="34"/>
      <c r="CC29" s="34"/>
      <c r="CD29" s="34"/>
      <c r="CE29" s="34"/>
      <c r="CF29" s="34"/>
      <c r="CG29" s="34"/>
      <c r="CH29" s="34"/>
      <c r="CI29" s="34"/>
      <c r="CJ29" s="34"/>
    </row>
    <row r="30" spans="1:88" s="18" customFormat="1" ht="15" customHeight="1">
      <c r="A30" s="17"/>
      <c r="B30" s="682"/>
      <c r="C30" s="635"/>
      <c r="D30" s="635"/>
      <c r="E30" s="635"/>
      <c r="F30" s="635"/>
      <c r="G30" s="635"/>
      <c r="H30" s="635"/>
      <c r="I30" s="635"/>
      <c r="J30" s="635"/>
      <c r="K30" s="635"/>
      <c r="L30" s="65"/>
      <c r="M30" s="66"/>
      <c r="N30" s="635"/>
      <c r="O30" s="635"/>
      <c r="P30" s="635"/>
      <c r="Q30" s="635"/>
      <c r="R30" s="635"/>
      <c r="S30" s="635"/>
      <c r="T30" s="635"/>
      <c r="U30" s="614" t="s">
        <v>111</v>
      </c>
      <c r="V30" s="614"/>
      <c r="W30" s="614"/>
      <c r="X30" s="614"/>
      <c r="Y30" s="614"/>
      <c r="Z30" s="614"/>
      <c r="AA30" s="614"/>
      <c r="AB30" s="614"/>
      <c r="AC30" s="614"/>
      <c r="AD30" s="614"/>
      <c r="AE30" s="615"/>
      <c r="AF30" s="615"/>
      <c r="AG30" s="615"/>
      <c r="AH30" s="615"/>
      <c r="AI30" s="615"/>
      <c r="AJ30" s="615"/>
      <c r="AK30" s="615"/>
      <c r="AL30" s="615"/>
      <c r="AM30" s="615"/>
      <c r="AN30" s="615"/>
      <c r="AO30" s="615"/>
      <c r="AP30" s="615"/>
      <c r="AQ30" s="615"/>
      <c r="AR30" s="615"/>
      <c r="AS30" s="615"/>
      <c r="AT30" s="615"/>
      <c r="AU30" s="615"/>
      <c r="AV30" s="616" t="s">
        <v>112</v>
      </c>
      <c r="AW30" s="616"/>
      <c r="AX30" s="616"/>
      <c r="AY30" s="616"/>
      <c r="AZ30" s="616"/>
      <c r="BA30" s="616"/>
      <c r="BB30" s="616"/>
      <c r="BC30" s="615"/>
      <c r="BD30" s="615"/>
      <c r="BE30" s="615"/>
      <c r="BF30" s="615"/>
      <c r="BG30" s="615"/>
      <c r="BH30" s="615"/>
      <c r="BI30" s="615"/>
      <c r="BJ30" s="615"/>
      <c r="BK30" s="615"/>
      <c r="BL30" s="615"/>
      <c r="BM30" s="615"/>
      <c r="BN30" s="615"/>
      <c r="BO30" s="615"/>
      <c r="BP30" s="615"/>
      <c r="BQ30" s="615"/>
      <c r="BR30" s="615"/>
      <c r="BS30" s="615"/>
      <c r="BT30" s="615"/>
      <c r="BU30" s="615"/>
      <c r="BV30" s="615"/>
      <c r="BW30" s="615"/>
      <c r="BX30" s="615"/>
      <c r="BY30" s="615"/>
      <c r="BZ30" s="617"/>
      <c r="CB30" s="34"/>
      <c r="CC30" s="34"/>
      <c r="CD30" s="34"/>
      <c r="CE30" s="34"/>
      <c r="CF30" s="34"/>
      <c r="CG30" s="34"/>
      <c r="CH30" s="34"/>
      <c r="CI30" s="34"/>
      <c r="CJ30" s="34"/>
    </row>
    <row r="31" spans="1:88" s="18" customFormat="1" ht="15" customHeight="1">
      <c r="A31" s="17"/>
      <c r="B31" s="682"/>
      <c r="C31" s="635"/>
      <c r="D31" s="635"/>
      <c r="E31" s="635"/>
      <c r="F31" s="635"/>
      <c r="G31" s="635"/>
      <c r="H31" s="635"/>
      <c r="I31" s="635"/>
      <c r="J31" s="635"/>
      <c r="K31" s="635"/>
      <c r="L31" s="69"/>
      <c r="M31" s="70"/>
      <c r="N31" s="635"/>
      <c r="O31" s="635"/>
      <c r="P31" s="635"/>
      <c r="Q31" s="635"/>
      <c r="R31" s="635"/>
      <c r="S31" s="635"/>
      <c r="T31" s="635"/>
      <c r="U31" s="618" t="s">
        <v>108</v>
      </c>
      <c r="V31" s="618"/>
      <c r="W31" s="618"/>
      <c r="X31" s="618"/>
      <c r="Y31" s="618"/>
      <c r="Z31" s="618"/>
      <c r="AA31" s="618"/>
      <c r="AB31" s="618"/>
      <c r="AC31" s="618"/>
      <c r="AD31" s="618"/>
      <c r="AE31" s="619"/>
      <c r="AF31" s="620"/>
      <c r="AG31" s="620"/>
      <c r="AH31" s="620"/>
      <c r="AI31" s="620"/>
      <c r="AJ31" s="620"/>
      <c r="AK31" s="620"/>
      <c r="AL31" s="620"/>
      <c r="AM31" s="620"/>
      <c r="AN31" s="620"/>
      <c r="AO31" s="620"/>
      <c r="AP31" s="620"/>
      <c r="AQ31" s="620"/>
      <c r="AR31" s="620"/>
      <c r="AS31" s="620"/>
      <c r="AT31" s="620"/>
      <c r="AU31" s="620"/>
      <c r="AV31" s="620"/>
      <c r="AW31" s="620"/>
      <c r="AX31" s="620"/>
      <c r="AY31" s="620"/>
      <c r="AZ31" s="620"/>
      <c r="BA31" s="620"/>
      <c r="BB31" s="620"/>
      <c r="BC31" s="620"/>
      <c r="BD31" s="620"/>
      <c r="BE31" s="620"/>
      <c r="BF31" s="620"/>
      <c r="BG31" s="620"/>
      <c r="BH31" s="620"/>
      <c r="BI31" s="620"/>
      <c r="BJ31" s="620"/>
      <c r="BK31" s="620"/>
      <c r="BL31" s="620"/>
      <c r="BM31" s="620"/>
      <c r="BN31" s="620"/>
      <c r="BO31" s="620"/>
      <c r="BP31" s="620"/>
      <c r="BQ31" s="620"/>
      <c r="BR31" s="620"/>
      <c r="BS31" s="620"/>
      <c r="BT31" s="620"/>
      <c r="BU31" s="620"/>
      <c r="BV31" s="620"/>
      <c r="BW31" s="620"/>
      <c r="BX31" s="620"/>
      <c r="BY31" s="620"/>
      <c r="BZ31" s="621"/>
    </row>
    <row r="32" spans="1:88" s="18" customFormat="1" ht="15" customHeight="1">
      <c r="A32" s="17"/>
      <c r="B32" s="682"/>
      <c r="C32" s="635"/>
      <c r="D32" s="635"/>
      <c r="E32" s="635"/>
      <c r="F32" s="635"/>
      <c r="G32" s="635"/>
      <c r="H32" s="635"/>
      <c r="I32" s="635"/>
      <c r="J32" s="635"/>
      <c r="K32" s="635"/>
      <c r="L32" s="622" t="s">
        <v>106</v>
      </c>
      <c r="M32" s="623"/>
      <c r="N32" s="624"/>
      <c r="O32" s="624"/>
      <c r="P32" s="624"/>
      <c r="Q32" s="624"/>
      <c r="R32" s="624"/>
      <c r="S32" s="624"/>
      <c r="T32" s="624"/>
      <c r="U32" s="624"/>
      <c r="V32" s="624"/>
      <c r="W32" s="624"/>
      <c r="X32" s="624"/>
      <c r="Y32" s="624"/>
      <c r="Z32" s="624"/>
      <c r="AA32" s="624"/>
      <c r="AB32" s="624"/>
      <c r="AC32" s="624"/>
      <c r="AD32" s="625"/>
      <c r="AE32" s="620"/>
      <c r="AF32" s="620"/>
      <c r="AG32" s="620"/>
      <c r="AH32" s="620"/>
      <c r="AI32" s="620"/>
      <c r="AJ32" s="620"/>
      <c r="AK32" s="620"/>
      <c r="AL32" s="620"/>
      <c r="AM32" s="620"/>
      <c r="AN32" s="620"/>
      <c r="AO32" s="620"/>
      <c r="AP32" s="620"/>
      <c r="AQ32" s="620"/>
      <c r="AR32" s="620"/>
      <c r="AS32" s="620"/>
      <c r="AT32" s="620"/>
      <c r="AU32" s="620"/>
      <c r="AV32" s="620"/>
      <c r="AW32" s="620"/>
      <c r="AX32" s="620"/>
      <c r="AY32" s="620"/>
      <c r="AZ32" s="620"/>
      <c r="BA32" s="620"/>
      <c r="BB32" s="620"/>
      <c r="BC32" s="620"/>
      <c r="BD32" s="620"/>
      <c r="BE32" s="620"/>
      <c r="BF32" s="620"/>
      <c r="BG32" s="620"/>
      <c r="BH32" s="620"/>
      <c r="BI32" s="620"/>
      <c r="BJ32" s="620"/>
      <c r="BK32" s="620"/>
      <c r="BL32" s="620"/>
      <c r="BM32" s="620"/>
      <c r="BN32" s="620"/>
      <c r="BO32" s="620"/>
      <c r="BP32" s="620"/>
      <c r="BQ32" s="620"/>
      <c r="BR32" s="620"/>
      <c r="BS32" s="620"/>
      <c r="BT32" s="620"/>
      <c r="BU32" s="620"/>
      <c r="BV32" s="620"/>
      <c r="BW32" s="620"/>
      <c r="BX32" s="620"/>
      <c r="BY32" s="620"/>
      <c r="BZ32" s="621"/>
    </row>
    <row r="33" spans="1:78" s="18" customFormat="1" ht="15" customHeight="1">
      <c r="A33" s="17"/>
      <c r="B33" s="682"/>
      <c r="C33" s="635"/>
      <c r="D33" s="635"/>
      <c r="E33" s="635"/>
      <c r="F33" s="635"/>
      <c r="G33" s="635"/>
      <c r="H33" s="635"/>
      <c r="I33" s="635"/>
      <c r="J33" s="635"/>
      <c r="K33" s="635"/>
      <c r="L33" s="65"/>
      <c r="M33" s="66"/>
      <c r="N33" s="618" t="s">
        <v>164</v>
      </c>
      <c r="O33" s="618"/>
      <c r="P33" s="618"/>
      <c r="Q33" s="618"/>
      <c r="R33" s="618"/>
      <c r="S33" s="618"/>
      <c r="T33" s="618"/>
      <c r="U33" s="618"/>
      <c r="V33" s="618"/>
      <c r="W33" s="618"/>
      <c r="X33" s="618"/>
      <c r="Y33" s="618"/>
      <c r="Z33" s="618"/>
      <c r="AA33" s="618"/>
      <c r="AB33" s="618"/>
      <c r="AC33" s="618"/>
      <c r="AD33" s="618"/>
      <c r="AE33" s="636" t="s">
        <v>129</v>
      </c>
      <c r="AF33" s="636"/>
      <c r="AG33" s="636"/>
      <c r="AH33" s="636"/>
      <c r="AI33" s="636"/>
      <c r="AJ33" s="636"/>
      <c r="AK33" s="636"/>
      <c r="AL33" s="636"/>
      <c r="AM33" s="636"/>
      <c r="AN33" s="636"/>
      <c r="AO33" s="636"/>
      <c r="AP33" s="636"/>
      <c r="AQ33" s="636"/>
      <c r="AR33" s="636"/>
      <c r="AS33" s="636"/>
      <c r="AT33" s="636"/>
      <c r="AU33" s="636"/>
      <c r="AV33" s="636"/>
      <c r="AW33" s="636"/>
      <c r="AX33" s="637"/>
      <c r="AY33" s="637"/>
      <c r="AZ33" s="637"/>
      <c r="BA33" s="637"/>
      <c r="BB33" s="637"/>
      <c r="BC33" s="637"/>
      <c r="BD33" s="637"/>
      <c r="BE33" s="637"/>
      <c r="BF33" s="637"/>
      <c r="BG33" s="637"/>
      <c r="BH33" s="637"/>
      <c r="BI33" s="637"/>
      <c r="BJ33" s="637"/>
      <c r="BK33" s="637"/>
      <c r="BL33" s="637"/>
      <c r="BM33" s="637"/>
      <c r="BN33" s="637"/>
      <c r="BO33" s="637"/>
      <c r="BP33" s="637"/>
      <c r="BQ33" s="637"/>
      <c r="BR33" s="637"/>
      <c r="BS33" s="637"/>
      <c r="BT33" s="637"/>
      <c r="BU33" s="637"/>
      <c r="BV33" s="637"/>
      <c r="BW33" s="637"/>
      <c r="BX33" s="637"/>
      <c r="BY33" s="637"/>
      <c r="BZ33" s="638"/>
    </row>
    <row r="34" spans="1:78" s="18" customFormat="1" ht="15" customHeight="1">
      <c r="A34" s="17"/>
      <c r="B34" s="682"/>
      <c r="C34" s="635"/>
      <c r="D34" s="635"/>
      <c r="E34" s="635"/>
      <c r="F34" s="635"/>
      <c r="G34" s="635"/>
      <c r="H34" s="635"/>
      <c r="I34" s="635"/>
      <c r="J34" s="635"/>
      <c r="K34" s="635"/>
      <c r="L34" s="67"/>
      <c r="M34" s="68"/>
      <c r="N34" s="635" t="s">
        <v>109</v>
      </c>
      <c r="O34" s="635"/>
      <c r="P34" s="635"/>
      <c r="Q34" s="635"/>
      <c r="R34" s="635"/>
      <c r="S34" s="635"/>
      <c r="T34" s="635"/>
      <c r="U34" s="614" t="s">
        <v>107</v>
      </c>
      <c r="V34" s="614"/>
      <c r="W34" s="614"/>
      <c r="X34" s="614"/>
      <c r="Y34" s="614"/>
      <c r="Z34" s="614"/>
      <c r="AA34" s="614"/>
      <c r="AB34" s="614"/>
      <c r="AC34" s="614"/>
      <c r="AD34" s="614"/>
      <c r="AE34" s="620"/>
      <c r="AF34" s="620"/>
      <c r="AG34" s="620"/>
      <c r="AH34" s="620"/>
      <c r="AI34" s="620"/>
      <c r="AJ34" s="620"/>
      <c r="AK34" s="620"/>
      <c r="AL34" s="620"/>
      <c r="AM34" s="620"/>
      <c r="AN34" s="620"/>
      <c r="AO34" s="620"/>
      <c r="AP34" s="620"/>
      <c r="AQ34" s="620"/>
      <c r="AR34" s="620"/>
      <c r="AS34" s="620"/>
      <c r="AT34" s="620"/>
      <c r="AU34" s="620"/>
      <c r="AV34" s="620"/>
      <c r="AW34" s="620"/>
      <c r="AX34" s="620"/>
      <c r="AY34" s="620"/>
      <c r="AZ34" s="620"/>
      <c r="BA34" s="620"/>
      <c r="BB34" s="620"/>
      <c r="BC34" s="620"/>
      <c r="BD34" s="620"/>
      <c r="BE34" s="620"/>
      <c r="BF34" s="620"/>
      <c r="BG34" s="620"/>
      <c r="BH34" s="620"/>
      <c r="BI34" s="620"/>
      <c r="BJ34" s="620"/>
      <c r="BK34" s="620"/>
      <c r="BL34" s="620"/>
      <c r="BM34" s="620"/>
      <c r="BN34" s="620"/>
      <c r="BO34" s="620"/>
      <c r="BP34" s="620"/>
      <c r="BQ34" s="620"/>
      <c r="BR34" s="620"/>
      <c r="BS34" s="620"/>
      <c r="BT34" s="620"/>
      <c r="BU34" s="620"/>
      <c r="BV34" s="620"/>
      <c r="BW34" s="620"/>
      <c r="BX34" s="620"/>
      <c r="BY34" s="620"/>
      <c r="BZ34" s="621"/>
    </row>
    <row r="35" spans="1:78" s="18" customFormat="1" ht="15" customHeight="1">
      <c r="A35" s="17"/>
      <c r="B35" s="682"/>
      <c r="C35" s="635"/>
      <c r="D35" s="635"/>
      <c r="E35" s="635"/>
      <c r="F35" s="635"/>
      <c r="G35" s="635"/>
      <c r="H35" s="635"/>
      <c r="I35" s="635"/>
      <c r="J35" s="635"/>
      <c r="K35" s="635"/>
      <c r="L35" s="65"/>
      <c r="M35" s="66"/>
      <c r="N35" s="635"/>
      <c r="O35" s="635"/>
      <c r="P35" s="635"/>
      <c r="Q35" s="635"/>
      <c r="R35" s="635"/>
      <c r="S35" s="635"/>
      <c r="T35" s="635"/>
      <c r="U35" s="614" t="s">
        <v>21</v>
      </c>
      <c r="V35" s="614"/>
      <c r="W35" s="614"/>
      <c r="X35" s="614"/>
      <c r="Y35" s="614"/>
      <c r="Z35" s="614"/>
      <c r="AA35" s="614"/>
      <c r="AB35" s="614"/>
      <c r="AC35" s="614"/>
      <c r="AD35" s="614"/>
      <c r="AE35" s="620"/>
      <c r="AF35" s="620"/>
      <c r="AG35" s="620"/>
      <c r="AH35" s="620"/>
      <c r="AI35" s="620"/>
      <c r="AJ35" s="620"/>
      <c r="AK35" s="620"/>
      <c r="AL35" s="620"/>
      <c r="AM35" s="620"/>
      <c r="AN35" s="620"/>
      <c r="AO35" s="620"/>
      <c r="AP35" s="620"/>
      <c r="AQ35" s="620"/>
      <c r="AR35" s="620"/>
      <c r="AS35" s="620"/>
      <c r="AT35" s="620"/>
      <c r="AU35" s="620"/>
      <c r="AV35" s="620"/>
      <c r="AW35" s="620"/>
      <c r="AX35" s="620"/>
      <c r="AY35" s="620"/>
      <c r="AZ35" s="620"/>
      <c r="BA35" s="620"/>
      <c r="BB35" s="620"/>
      <c r="BC35" s="620"/>
      <c r="BD35" s="620"/>
      <c r="BE35" s="620"/>
      <c r="BF35" s="620"/>
      <c r="BG35" s="620"/>
      <c r="BH35" s="620"/>
      <c r="BI35" s="620"/>
      <c r="BJ35" s="620"/>
      <c r="BK35" s="620"/>
      <c r="BL35" s="620"/>
      <c r="BM35" s="620"/>
      <c r="BN35" s="620"/>
      <c r="BO35" s="620"/>
      <c r="BP35" s="620"/>
      <c r="BQ35" s="620"/>
      <c r="BR35" s="620"/>
      <c r="BS35" s="620"/>
      <c r="BT35" s="620"/>
      <c r="BU35" s="620"/>
      <c r="BV35" s="620"/>
      <c r="BW35" s="620"/>
      <c r="BX35" s="620"/>
      <c r="BY35" s="620"/>
      <c r="BZ35" s="621"/>
    </row>
    <row r="36" spans="1:78" s="18" customFormat="1" ht="15" customHeight="1">
      <c r="A36" s="17"/>
      <c r="B36" s="682"/>
      <c r="C36" s="635"/>
      <c r="D36" s="635"/>
      <c r="E36" s="635"/>
      <c r="F36" s="635"/>
      <c r="G36" s="635"/>
      <c r="H36" s="635"/>
      <c r="I36" s="635"/>
      <c r="J36" s="635"/>
      <c r="K36" s="635"/>
      <c r="L36" s="65"/>
      <c r="M36" s="66"/>
      <c r="N36" s="635"/>
      <c r="O36" s="635"/>
      <c r="P36" s="635"/>
      <c r="Q36" s="635"/>
      <c r="R36" s="635"/>
      <c r="S36" s="635"/>
      <c r="T36" s="635"/>
      <c r="U36" s="614" t="s">
        <v>111</v>
      </c>
      <c r="V36" s="614"/>
      <c r="W36" s="614"/>
      <c r="X36" s="614"/>
      <c r="Y36" s="614"/>
      <c r="Z36" s="614"/>
      <c r="AA36" s="614"/>
      <c r="AB36" s="614"/>
      <c r="AC36" s="614"/>
      <c r="AD36" s="614"/>
      <c r="AE36" s="615"/>
      <c r="AF36" s="615"/>
      <c r="AG36" s="615"/>
      <c r="AH36" s="615"/>
      <c r="AI36" s="615"/>
      <c r="AJ36" s="615"/>
      <c r="AK36" s="615"/>
      <c r="AL36" s="615"/>
      <c r="AM36" s="615"/>
      <c r="AN36" s="615"/>
      <c r="AO36" s="615"/>
      <c r="AP36" s="615"/>
      <c r="AQ36" s="615"/>
      <c r="AR36" s="615"/>
      <c r="AS36" s="615"/>
      <c r="AT36" s="615"/>
      <c r="AU36" s="615"/>
      <c r="AV36" s="616" t="s">
        <v>112</v>
      </c>
      <c r="AW36" s="616"/>
      <c r="AX36" s="616"/>
      <c r="AY36" s="616"/>
      <c r="AZ36" s="616"/>
      <c r="BA36" s="616"/>
      <c r="BB36" s="616"/>
      <c r="BC36" s="615"/>
      <c r="BD36" s="615"/>
      <c r="BE36" s="615"/>
      <c r="BF36" s="615"/>
      <c r="BG36" s="615"/>
      <c r="BH36" s="615"/>
      <c r="BI36" s="615"/>
      <c r="BJ36" s="615"/>
      <c r="BK36" s="615"/>
      <c r="BL36" s="615"/>
      <c r="BM36" s="615"/>
      <c r="BN36" s="615"/>
      <c r="BO36" s="615"/>
      <c r="BP36" s="615"/>
      <c r="BQ36" s="615"/>
      <c r="BR36" s="615"/>
      <c r="BS36" s="615"/>
      <c r="BT36" s="615"/>
      <c r="BU36" s="615"/>
      <c r="BV36" s="615"/>
      <c r="BW36" s="615"/>
      <c r="BX36" s="615"/>
      <c r="BY36" s="615"/>
      <c r="BZ36" s="617"/>
    </row>
    <row r="37" spans="1:78" s="18" customFormat="1" ht="15" customHeight="1">
      <c r="A37" s="17"/>
      <c r="B37" s="682"/>
      <c r="C37" s="635"/>
      <c r="D37" s="635"/>
      <c r="E37" s="635"/>
      <c r="F37" s="635"/>
      <c r="G37" s="635"/>
      <c r="H37" s="635"/>
      <c r="I37" s="635"/>
      <c r="J37" s="635"/>
      <c r="K37" s="635"/>
      <c r="L37" s="65"/>
      <c r="M37" s="66"/>
      <c r="N37" s="775"/>
      <c r="O37" s="775"/>
      <c r="P37" s="775"/>
      <c r="Q37" s="775"/>
      <c r="R37" s="775"/>
      <c r="S37" s="775"/>
      <c r="T37" s="775"/>
      <c r="U37" s="739" t="s">
        <v>108</v>
      </c>
      <c r="V37" s="739"/>
      <c r="W37" s="739"/>
      <c r="X37" s="739"/>
      <c r="Y37" s="739"/>
      <c r="Z37" s="739"/>
      <c r="AA37" s="739"/>
      <c r="AB37" s="739"/>
      <c r="AC37" s="739"/>
      <c r="AD37" s="739"/>
      <c r="AE37" s="619"/>
      <c r="AF37" s="620"/>
      <c r="AG37" s="620"/>
      <c r="AH37" s="620"/>
      <c r="AI37" s="620"/>
      <c r="AJ37" s="620"/>
      <c r="AK37" s="620"/>
      <c r="AL37" s="620"/>
      <c r="AM37" s="620"/>
      <c r="AN37" s="620"/>
      <c r="AO37" s="620"/>
      <c r="AP37" s="620"/>
      <c r="AQ37" s="620"/>
      <c r="AR37" s="620"/>
      <c r="AS37" s="620"/>
      <c r="AT37" s="620"/>
      <c r="AU37" s="620"/>
      <c r="AV37" s="620"/>
      <c r="AW37" s="620"/>
      <c r="AX37" s="620"/>
      <c r="AY37" s="620"/>
      <c r="AZ37" s="620"/>
      <c r="BA37" s="620"/>
      <c r="BB37" s="620"/>
      <c r="BC37" s="620"/>
      <c r="BD37" s="620"/>
      <c r="BE37" s="620"/>
      <c r="BF37" s="620"/>
      <c r="BG37" s="620"/>
      <c r="BH37" s="620"/>
      <c r="BI37" s="620"/>
      <c r="BJ37" s="620"/>
      <c r="BK37" s="620"/>
      <c r="BL37" s="620"/>
      <c r="BM37" s="620"/>
      <c r="BN37" s="620"/>
      <c r="BO37" s="620"/>
      <c r="BP37" s="620"/>
      <c r="BQ37" s="620"/>
      <c r="BR37" s="620"/>
      <c r="BS37" s="620"/>
      <c r="BT37" s="620"/>
      <c r="BU37" s="620"/>
      <c r="BV37" s="620"/>
      <c r="BW37" s="620"/>
      <c r="BX37" s="620"/>
      <c r="BY37" s="620"/>
      <c r="BZ37" s="621"/>
    </row>
    <row r="38" spans="1:78" s="18" customFormat="1" ht="15" customHeight="1">
      <c r="A38" s="17"/>
      <c r="B38" s="682"/>
      <c r="C38" s="635"/>
      <c r="D38" s="635"/>
      <c r="E38" s="635"/>
      <c r="F38" s="635"/>
      <c r="G38" s="635"/>
      <c r="H38" s="635"/>
      <c r="I38" s="635"/>
      <c r="J38" s="635"/>
      <c r="K38" s="635"/>
      <c r="L38" s="622" t="s">
        <v>106</v>
      </c>
      <c r="M38" s="623"/>
      <c r="N38" s="624"/>
      <c r="O38" s="624"/>
      <c r="P38" s="624"/>
      <c r="Q38" s="624"/>
      <c r="R38" s="624"/>
      <c r="S38" s="624"/>
      <c r="T38" s="624"/>
      <c r="U38" s="624"/>
      <c r="V38" s="624"/>
      <c r="W38" s="624"/>
      <c r="X38" s="624"/>
      <c r="Y38" s="624"/>
      <c r="Z38" s="624"/>
      <c r="AA38" s="624"/>
      <c r="AB38" s="624"/>
      <c r="AC38" s="624"/>
      <c r="AD38" s="625"/>
      <c r="AE38" s="620"/>
      <c r="AF38" s="620"/>
      <c r="AG38" s="620"/>
      <c r="AH38" s="620"/>
      <c r="AI38" s="620"/>
      <c r="AJ38" s="620"/>
      <c r="AK38" s="620"/>
      <c r="AL38" s="620"/>
      <c r="AM38" s="620"/>
      <c r="AN38" s="620"/>
      <c r="AO38" s="620"/>
      <c r="AP38" s="620"/>
      <c r="AQ38" s="620"/>
      <c r="AR38" s="620"/>
      <c r="AS38" s="620"/>
      <c r="AT38" s="620"/>
      <c r="AU38" s="620"/>
      <c r="AV38" s="620"/>
      <c r="AW38" s="620"/>
      <c r="AX38" s="620"/>
      <c r="AY38" s="620"/>
      <c r="AZ38" s="620"/>
      <c r="BA38" s="620"/>
      <c r="BB38" s="620"/>
      <c r="BC38" s="620"/>
      <c r="BD38" s="620"/>
      <c r="BE38" s="620"/>
      <c r="BF38" s="620"/>
      <c r="BG38" s="620"/>
      <c r="BH38" s="620"/>
      <c r="BI38" s="620"/>
      <c r="BJ38" s="620"/>
      <c r="BK38" s="620"/>
      <c r="BL38" s="620"/>
      <c r="BM38" s="620"/>
      <c r="BN38" s="620"/>
      <c r="BO38" s="620"/>
      <c r="BP38" s="620"/>
      <c r="BQ38" s="620"/>
      <c r="BR38" s="620"/>
      <c r="BS38" s="620"/>
      <c r="BT38" s="620"/>
      <c r="BU38" s="620"/>
      <c r="BV38" s="620"/>
      <c r="BW38" s="620"/>
      <c r="BX38" s="620"/>
      <c r="BY38" s="620"/>
      <c r="BZ38" s="621"/>
    </row>
    <row r="39" spans="1:78" s="18" customFormat="1" ht="15" customHeight="1">
      <c r="A39" s="17"/>
      <c r="B39" s="682"/>
      <c r="C39" s="635"/>
      <c r="D39" s="635"/>
      <c r="E39" s="635"/>
      <c r="F39" s="635"/>
      <c r="G39" s="635"/>
      <c r="H39" s="635"/>
      <c r="I39" s="635"/>
      <c r="J39" s="635"/>
      <c r="K39" s="635"/>
      <c r="L39" s="65"/>
      <c r="M39" s="66"/>
      <c r="N39" s="618" t="s">
        <v>164</v>
      </c>
      <c r="O39" s="618"/>
      <c r="P39" s="618"/>
      <c r="Q39" s="618"/>
      <c r="R39" s="618"/>
      <c r="S39" s="618"/>
      <c r="T39" s="618"/>
      <c r="U39" s="618"/>
      <c r="V39" s="618"/>
      <c r="W39" s="618"/>
      <c r="X39" s="618"/>
      <c r="Y39" s="618"/>
      <c r="Z39" s="618"/>
      <c r="AA39" s="618"/>
      <c r="AB39" s="618"/>
      <c r="AC39" s="618"/>
      <c r="AD39" s="618"/>
      <c r="AE39" s="636" t="s">
        <v>129</v>
      </c>
      <c r="AF39" s="636"/>
      <c r="AG39" s="636"/>
      <c r="AH39" s="636"/>
      <c r="AI39" s="636"/>
      <c r="AJ39" s="636"/>
      <c r="AK39" s="636"/>
      <c r="AL39" s="636"/>
      <c r="AM39" s="636"/>
      <c r="AN39" s="636"/>
      <c r="AO39" s="636"/>
      <c r="AP39" s="636"/>
      <c r="AQ39" s="636"/>
      <c r="AR39" s="636"/>
      <c r="AS39" s="636"/>
      <c r="AT39" s="636"/>
      <c r="AU39" s="636"/>
      <c r="AV39" s="636"/>
      <c r="AW39" s="636"/>
      <c r="AX39" s="637"/>
      <c r="AY39" s="637"/>
      <c r="AZ39" s="637"/>
      <c r="BA39" s="637"/>
      <c r="BB39" s="637"/>
      <c r="BC39" s="637"/>
      <c r="BD39" s="637"/>
      <c r="BE39" s="637"/>
      <c r="BF39" s="637"/>
      <c r="BG39" s="637"/>
      <c r="BH39" s="637"/>
      <c r="BI39" s="637"/>
      <c r="BJ39" s="637"/>
      <c r="BK39" s="637"/>
      <c r="BL39" s="637"/>
      <c r="BM39" s="637"/>
      <c r="BN39" s="637"/>
      <c r="BO39" s="637"/>
      <c r="BP39" s="637"/>
      <c r="BQ39" s="637"/>
      <c r="BR39" s="637"/>
      <c r="BS39" s="637"/>
      <c r="BT39" s="637"/>
      <c r="BU39" s="637"/>
      <c r="BV39" s="637"/>
      <c r="BW39" s="637"/>
      <c r="BX39" s="637"/>
      <c r="BY39" s="637"/>
      <c r="BZ39" s="638"/>
    </row>
    <row r="40" spans="1:78" s="18" customFormat="1" ht="15" customHeight="1">
      <c r="A40" s="17"/>
      <c r="B40" s="682"/>
      <c r="C40" s="635"/>
      <c r="D40" s="635"/>
      <c r="E40" s="635"/>
      <c r="F40" s="635"/>
      <c r="G40" s="635"/>
      <c r="H40" s="635"/>
      <c r="I40" s="635"/>
      <c r="J40" s="635"/>
      <c r="K40" s="635"/>
      <c r="L40" s="67"/>
      <c r="M40" s="68"/>
      <c r="N40" s="635" t="s">
        <v>109</v>
      </c>
      <c r="O40" s="635"/>
      <c r="P40" s="635"/>
      <c r="Q40" s="635"/>
      <c r="R40" s="635"/>
      <c r="S40" s="635"/>
      <c r="T40" s="635"/>
      <c r="U40" s="614" t="s">
        <v>107</v>
      </c>
      <c r="V40" s="614"/>
      <c r="W40" s="614"/>
      <c r="X40" s="614"/>
      <c r="Y40" s="614"/>
      <c r="Z40" s="614"/>
      <c r="AA40" s="614"/>
      <c r="AB40" s="614"/>
      <c r="AC40" s="614"/>
      <c r="AD40" s="614"/>
      <c r="AE40" s="620"/>
      <c r="AF40" s="620"/>
      <c r="AG40" s="620"/>
      <c r="AH40" s="620"/>
      <c r="AI40" s="620"/>
      <c r="AJ40" s="620"/>
      <c r="AK40" s="620"/>
      <c r="AL40" s="620"/>
      <c r="AM40" s="620"/>
      <c r="AN40" s="620"/>
      <c r="AO40" s="620"/>
      <c r="AP40" s="620"/>
      <c r="AQ40" s="620"/>
      <c r="AR40" s="620"/>
      <c r="AS40" s="620"/>
      <c r="AT40" s="620"/>
      <c r="AU40" s="620"/>
      <c r="AV40" s="620"/>
      <c r="AW40" s="620"/>
      <c r="AX40" s="620"/>
      <c r="AY40" s="620"/>
      <c r="AZ40" s="620"/>
      <c r="BA40" s="620"/>
      <c r="BB40" s="620"/>
      <c r="BC40" s="620"/>
      <c r="BD40" s="620"/>
      <c r="BE40" s="620"/>
      <c r="BF40" s="620"/>
      <c r="BG40" s="620"/>
      <c r="BH40" s="620"/>
      <c r="BI40" s="620"/>
      <c r="BJ40" s="620"/>
      <c r="BK40" s="620"/>
      <c r="BL40" s="620"/>
      <c r="BM40" s="620"/>
      <c r="BN40" s="620"/>
      <c r="BO40" s="620"/>
      <c r="BP40" s="620"/>
      <c r="BQ40" s="620"/>
      <c r="BR40" s="620"/>
      <c r="BS40" s="620"/>
      <c r="BT40" s="620"/>
      <c r="BU40" s="620"/>
      <c r="BV40" s="620"/>
      <c r="BW40" s="620"/>
      <c r="BX40" s="620"/>
      <c r="BY40" s="620"/>
      <c r="BZ40" s="621"/>
    </row>
    <row r="41" spans="1:78" s="18" customFormat="1" ht="15" customHeight="1">
      <c r="A41" s="17"/>
      <c r="B41" s="682"/>
      <c r="C41" s="635"/>
      <c r="D41" s="635"/>
      <c r="E41" s="635"/>
      <c r="F41" s="635"/>
      <c r="G41" s="635"/>
      <c r="H41" s="635"/>
      <c r="I41" s="635"/>
      <c r="J41" s="635"/>
      <c r="K41" s="635"/>
      <c r="L41" s="65"/>
      <c r="M41" s="66"/>
      <c r="N41" s="635"/>
      <c r="O41" s="635"/>
      <c r="P41" s="635"/>
      <c r="Q41" s="635"/>
      <c r="R41" s="635"/>
      <c r="S41" s="635"/>
      <c r="T41" s="635"/>
      <c r="U41" s="614" t="s">
        <v>21</v>
      </c>
      <c r="V41" s="614"/>
      <c r="W41" s="614"/>
      <c r="X41" s="614"/>
      <c r="Y41" s="614"/>
      <c r="Z41" s="614"/>
      <c r="AA41" s="614"/>
      <c r="AB41" s="614"/>
      <c r="AC41" s="614"/>
      <c r="AD41" s="614"/>
      <c r="AE41" s="620"/>
      <c r="AF41" s="620"/>
      <c r="AG41" s="620"/>
      <c r="AH41" s="620"/>
      <c r="AI41" s="620"/>
      <c r="AJ41" s="620"/>
      <c r="AK41" s="620"/>
      <c r="AL41" s="620"/>
      <c r="AM41" s="620"/>
      <c r="AN41" s="620"/>
      <c r="AO41" s="620"/>
      <c r="AP41" s="620"/>
      <c r="AQ41" s="620"/>
      <c r="AR41" s="620"/>
      <c r="AS41" s="620"/>
      <c r="AT41" s="620"/>
      <c r="AU41" s="620"/>
      <c r="AV41" s="620"/>
      <c r="AW41" s="620"/>
      <c r="AX41" s="620"/>
      <c r="AY41" s="620"/>
      <c r="AZ41" s="620"/>
      <c r="BA41" s="620"/>
      <c r="BB41" s="620"/>
      <c r="BC41" s="620"/>
      <c r="BD41" s="620"/>
      <c r="BE41" s="620"/>
      <c r="BF41" s="620"/>
      <c r="BG41" s="620"/>
      <c r="BH41" s="620"/>
      <c r="BI41" s="620"/>
      <c r="BJ41" s="620"/>
      <c r="BK41" s="620"/>
      <c r="BL41" s="620"/>
      <c r="BM41" s="620"/>
      <c r="BN41" s="620"/>
      <c r="BO41" s="620"/>
      <c r="BP41" s="620"/>
      <c r="BQ41" s="620"/>
      <c r="BR41" s="620"/>
      <c r="BS41" s="620"/>
      <c r="BT41" s="620"/>
      <c r="BU41" s="620"/>
      <c r="BV41" s="620"/>
      <c r="BW41" s="620"/>
      <c r="BX41" s="620"/>
      <c r="BY41" s="620"/>
      <c r="BZ41" s="621"/>
    </row>
    <row r="42" spans="1:78" s="18" customFormat="1" ht="15" customHeight="1">
      <c r="A42" s="17"/>
      <c r="B42" s="682"/>
      <c r="C42" s="635"/>
      <c r="D42" s="635"/>
      <c r="E42" s="635"/>
      <c r="F42" s="635"/>
      <c r="G42" s="635"/>
      <c r="H42" s="635"/>
      <c r="I42" s="635"/>
      <c r="J42" s="635"/>
      <c r="K42" s="635"/>
      <c r="L42" s="65"/>
      <c r="M42" s="66"/>
      <c r="N42" s="635"/>
      <c r="O42" s="635"/>
      <c r="P42" s="635"/>
      <c r="Q42" s="635"/>
      <c r="R42" s="635"/>
      <c r="S42" s="635"/>
      <c r="T42" s="635"/>
      <c r="U42" s="614" t="s">
        <v>111</v>
      </c>
      <c r="V42" s="614"/>
      <c r="W42" s="614"/>
      <c r="X42" s="614"/>
      <c r="Y42" s="614"/>
      <c r="Z42" s="614"/>
      <c r="AA42" s="614"/>
      <c r="AB42" s="614"/>
      <c r="AC42" s="614"/>
      <c r="AD42" s="614"/>
      <c r="AE42" s="615"/>
      <c r="AF42" s="615"/>
      <c r="AG42" s="615"/>
      <c r="AH42" s="615"/>
      <c r="AI42" s="615"/>
      <c r="AJ42" s="615"/>
      <c r="AK42" s="615"/>
      <c r="AL42" s="615"/>
      <c r="AM42" s="615"/>
      <c r="AN42" s="615"/>
      <c r="AO42" s="615"/>
      <c r="AP42" s="615"/>
      <c r="AQ42" s="615"/>
      <c r="AR42" s="615"/>
      <c r="AS42" s="615"/>
      <c r="AT42" s="615"/>
      <c r="AU42" s="615"/>
      <c r="AV42" s="616" t="s">
        <v>112</v>
      </c>
      <c r="AW42" s="616"/>
      <c r="AX42" s="616"/>
      <c r="AY42" s="616"/>
      <c r="AZ42" s="616"/>
      <c r="BA42" s="616"/>
      <c r="BB42" s="616"/>
      <c r="BC42" s="615"/>
      <c r="BD42" s="615"/>
      <c r="BE42" s="615"/>
      <c r="BF42" s="615"/>
      <c r="BG42" s="615"/>
      <c r="BH42" s="615"/>
      <c r="BI42" s="615"/>
      <c r="BJ42" s="615"/>
      <c r="BK42" s="615"/>
      <c r="BL42" s="615"/>
      <c r="BM42" s="615"/>
      <c r="BN42" s="615"/>
      <c r="BO42" s="615"/>
      <c r="BP42" s="615"/>
      <c r="BQ42" s="615"/>
      <c r="BR42" s="615"/>
      <c r="BS42" s="615"/>
      <c r="BT42" s="615"/>
      <c r="BU42" s="615"/>
      <c r="BV42" s="615"/>
      <c r="BW42" s="615"/>
      <c r="BX42" s="615"/>
      <c r="BY42" s="615"/>
      <c r="BZ42" s="617"/>
    </row>
    <row r="43" spans="1:78" s="18" customFormat="1" ht="15" customHeight="1">
      <c r="A43" s="17"/>
      <c r="B43" s="682"/>
      <c r="C43" s="635"/>
      <c r="D43" s="635"/>
      <c r="E43" s="635"/>
      <c r="F43" s="635"/>
      <c r="G43" s="635"/>
      <c r="H43" s="635"/>
      <c r="I43" s="635"/>
      <c r="J43" s="635"/>
      <c r="K43" s="635"/>
      <c r="L43" s="69"/>
      <c r="M43" s="70"/>
      <c r="N43" s="635"/>
      <c r="O43" s="635"/>
      <c r="P43" s="635"/>
      <c r="Q43" s="635"/>
      <c r="R43" s="635"/>
      <c r="S43" s="635"/>
      <c r="T43" s="635"/>
      <c r="U43" s="618" t="s">
        <v>108</v>
      </c>
      <c r="V43" s="618"/>
      <c r="W43" s="618"/>
      <c r="X43" s="618"/>
      <c r="Y43" s="618"/>
      <c r="Z43" s="618"/>
      <c r="AA43" s="618"/>
      <c r="AB43" s="618"/>
      <c r="AC43" s="618"/>
      <c r="AD43" s="618"/>
      <c r="AE43" s="619"/>
      <c r="AF43" s="620"/>
      <c r="AG43" s="620"/>
      <c r="AH43" s="620"/>
      <c r="AI43" s="620"/>
      <c r="AJ43" s="620"/>
      <c r="AK43" s="620"/>
      <c r="AL43" s="620"/>
      <c r="AM43" s="620"/>
      <c r="AN43" s="620"/>
      <c r="AO43" s="620"/>
      <c r="AP43" s="620"/>
      <c r="AQ43" s="620"/>
      <c r="AR43" s="620"/>
      <c r="AS43" s="620"/>
      <c r="AT43" s="620"/>
      <c r="AU43" s="620"/>
      <c r="AV43" s="620"/>
      <c r="AW43" s="620"/>
      <c r="AX43" s="620"/>
      <c r="AY43" s="620"/>
      <c r="AZ43" s="620"/>
      <c r="BA43" s="620"/>
      <c r="BB43" s="620"/>
      <c r="BC43" s="620"/>
      <c r="BD43" s="620"/>
      <c r="BE43" s="620"/>
      <c r="BF43" s="620"/>
      <c r="BG43" s="620"/>
      <c r="BH43" s="620"/>
      <c r="BI43" s="620"/>
      <c r="BJ43" s="620"/>
      <c r="BK43" s="620"/>
      <c r="BL43" s="620"/>
      <c r="BM43" s="620"/>
      <c r="BN43" s="620"/>
      <c r="BO43" s="620"/>
      <c r="BP43" s="620"/>
      <c r="BQ43" s="620"/>
      <c r="BR43" s="620"/>
      <c r="BS43" s="620"/>
      <c r="BT43" s="620"/>
      <c r="BU43" s="620"/>
      <c r="BV43" s="620"/>
      <c r="BW43" s="620"/>
      <c r="BX43" s="620"/>
      <c r="BY43" s="620"/>
      <c r="BZ43" s="621"/>
    </row>
    <row r="44" spans="1:78" s="18" customFormat="1" ht="15" customHeight="1">
      <c r="A44" s="17"/>
      <c r="B44" s="682"/>
      <c r="C44" s="635"/>
      <c r="D44" s="635"/>
      <c r="E44" s="635"/>
      <c r="F44" s="635"/>
      <c r="G44" s="635"/>
      <c r="H44" s="635"/>
      <c r="I44" s="635"/>
      <c r="J44" s="635"/>
      <c r="K44" s="635"/>
      <c r="L44" s="622" t="s">
        <v>106</v>
      </c>
      <c r="M44" s="623"/>
      <c r="N44" s="624"/>
      <c r="O44" s="624"/>
      <c r="P44" s="624"/>
      <c r="Q44" s="624"/>
      <c r="R44" s="624"/>
      <c r="S44" s="624"/>
      <c r="T44" s="624"/>
      <c r="U44" s="624"/>
      <c r="V44" s="624"/>
      <c r="W44" s="624"/>
      <c r="X44" s="624"/>
      <c r="Y44" s="624"/>
      <c r="Z44" s="624"/>
      <c r="AA44" s="624"/>
      <c r="AB44" s="624"/>
      <c r="AC44" s="624"/>
      <c r="AD44" s="625"/>
      <c r="AE44" s="620"/>
      <c r="AF44" s="620"/>
      <c r="AG44" s="620"/>
      <c r="AH44" s="620"/>
      <c r="AI44" s="620"/>
      <c r="AJ44" s="620"/>
      <c r="AK44" s="620"/>
      <c r="AL44" s="620"/>
      <c r="AM44" s="620"/>
      <c r="AN44" s="620"/>
      <c r="AO44" s="620"/>
      <c r="AP44" s="620"/>
      <c r="AQ44" s="620"/>
      <c r="AR44" s="620"/>
      <c r="AS44" s="620"/>
      <c r="AT44" s="620"/>
      <c r="AU44" s="620"/>
      <c r="AV44" s="620"/>
      <c r="AW44" s="620"/>
      <c r="AX44" s="620"/>
      <c r="AY44" s="620"/>
      <c r="AZ44" s="620"/>
      <c r="BA44" s="620"/>
      <c r="BB44" s="620"/>
      <c r="BC44" s="620"/>
      <c r="BD44" s="620"/>
      <c r="BE44" s="620"/>
      <c r="BF44" s="620"/>
      <c r="BG44" s="620"/>
      <c r="BH44" s="620"/>
      <c r="BI44" s="620"/>
      <c r="BJ44" s="620"/>
      <c r="BK44" s="620"/>
      <c r="BL44" s="620"/>
      <c r="BM44" s="620"/>
      <c r="BN44" s="620"/>
      <c r="BO44" s="620"/>
      <c r="BP44" s="620"/>
      <c r="BQ44" s="620"/>
      <c r="BR44" s="620"/>
      <c r="BS44" s="620"/>
      <c r="BT44" s="620"/>
      <c r="BU44" s="620"/>
      <c r="BV44" s="620"/>
      <c r="BW44" s="620"/>
      <c r="BX44" s="620"/>
      <c r="BY44" s="620"/>
      <c r="BZ44" s="621"/>
    </row>
    <row r="45" spans="1:78" s="18" customFormat="1" ht="15" customHeight="1">
      <c r="A45" s="17"/>
      <c r="B45" s="682"/>
      <c r="C45" s="635"/>
      <c r="D45" s="635"/>
      <c r="E45" s="635"/>
      <c r="F45" s="635"/>
      <c r="G45" s="635"/>
      <c r="H45" s="635"/>
      <c r="I45" s="635"/>
      <c r="J45" s="635"/>
      <c r="K45" s="635"/>
      <c r="L45" s="65"/>
      <c r="M45" s="66"/>
      <c r="N45" s="618" t="s">
        <v>164</v>
      </c>
      <c r="O45" s="618"/>
      <c r="P45" s="618"/>
      <c r="Q45" s="618"/>
      <c r="R45" s="618"/>
      <c r="S45" s="618"/>
      <c r="T45" s="618"/>
      <c r="U45" s="618"/>
      <c r="V45" s="618"/>
      <c r="W45" s="618"/>
      <c r="X45" s="618"/>
      <c r="Y45" s="618"/>
      <c r="Z45" s="618"/>
      <c r="AA45" s="618"/>
      <c r="AB45" s="618"/>
      <c r="AC45" s="618"/>
      <c r="AD45" s="618"/>
      <c r="AE45" s="636" t="s">
        <v>129</v>
      </c>
      <c r="AF45" s="636"/>
      <c r="AG45" s="636"/>
      <c r="AH45" s="636"/>
      <c r="AI45" s="636"/>
      <c r="AJ45" s="636"/>
      <c r="AK45" s="636"/>
      <c r="AL45" s="636"/>
      <c r="AM45" s="636"/>
      <c r="AN45" s="636"/>
      <c r="AO45" s="636"/>
      <c r="AP45" s="636"/>
      <c r="AQ45" s="636"/>
      <c r="AR45" s="636"/>
      <c r="AS45" s="636"/>
      <c r="AT45" s="636"/>
      <c r="AU45" s="636"/>
      <c r="AV45" s="636"/>
      <c r="AW45" s="636"/>
      <c r="AX45" s="637"/>
      <c r="AY45" s="637"/>
      <c r="AZ45" s="637"/>
      <c r="BA45" s="637"/>
      <c r="BB45" s="637"/>
      <c r="BC45" s="637"/>
      <c r="BD45" s="637"/>
      <c r="BE45" s="637"/>
      <c r="BF45" s="637"/>
      <c r="BG45" s="637"/>
      <c r="BH45" s="637"/>
      <c r="BI45" s="637"/>
      <c r="BJ45" s="637"/>
      <c r="BK45" s="637"/>
      <c r="BL45" s="637"/>
      <c r="BM45" s="637"/>
      <c r="BN45" s="637"/>
      <c r="BO45" s="637"/>
      <c r="BP45" s="637"/>
      <c r="BQ45" s="637"/>
      <c r="BR45" s="637"/>
      <c r="BS45" s="637"/>
      <c r="BT45" s="637"/>
      <c r="BU45" s="637"/>
      <c r="BV45" s="637"/>
      <c r="BW45" s="637"/>
      <c r="BX45" s="637"/>
      <c r="BY45" s="637"/>
      <c r="BZ45" s="638"/>
    </row>
    <row r="46" spans="1:78" s="18" customFormat="1" ht="15" customHeight="1">
      <c r="A46" s="17"/>
      <c r="B46" s="682"/>
      <c r="C46" s="635"/>
      <c r="D46" s="635"/>
      <c r="E46" s="635"/>
      <c r="F46" s="635"/>
      <c r="G46" s="635"/>
      <c r="H46" s="635"/>
      <c r="I46" s="635"/>
      <c r="J46" s="635"/>
      <c r="K46" s="635"/>
      <c r="L46" s="67"/>
      <c r="M46" s="68"/>
      <c r="N46" s="635" t="s">
        <v>109</v>
      </c>
      <c r="O46" s="635"/>
      <c r="P46" s="635"/>
      <c r="Q46" s="635"/>
      <c r="R46" s="635"/>
      <c r="S46" s="635"/>
      <c r="T46" s="635"/>
      <c r="U46" s="614" t="s">
        <v>107</v>
      </c>
      <c r="V46" s="614"/>
      <c r="W46" s="614"/>
      <c r="X46" s="614"/>
      <c r="Y46" s="614"/>
      <c r="Z46" s="614"/>
      <c r="AA46" s="614"/>
      <c r="AB46" s="614"/>
      <c r="AC46" s="614"/>
      <c r="AD46" s="614"/>
      <c r="AE46" s="620"/>
      <c r="AF46" s="620"/>
      <c r="AG46" s="620"/>
      <c r="AH46" s="620"/>
      <c r="AI46" s="620"/>
      <c r="AJ46" s="620"/>
      <c r="AK46" s="620"/>
      <c r="AL46" s="620"/>
      <c r="AM46" s="620"/>
      <c r="AN46" s="620"/>
      <c r="AO46" s="620"/>
      <c r="AP46" s="620"/>
      <c r="AQ46" s="620"/>
      <c r="AR46" s="620"/>
      <c r="AS46" s="620"/>
      <c r="AT46" s="620"/>
      <c r="AU46" s="620"/>
      <c r="AV46" s="620"/>
      <c r="AW46" s="620"/>
      <c r="AX46" s="620"/>
      <c r="AY46" s="620"/>
      <c r="AZ46" s="620"/>
      <c r="BA46" s="620"/>
      <c r="BB46" s="620"/>
      <c r="BC46" s="620"/>
      <c r="BD46" s="620"/>
      <c r="BE46" s="620"/>
      <c r="BF46" s="620"/>
      <c r="BG46" s="620"/>
      <c r="BH46" s="620"/>
      <c r="BI46" s="620"/>
      <c r="BJ46" s="620"/>
      <c r="BK46" s="620"/>
      <c r="BL46" s="620"/>
      <c r="BM46" s="620"/>
      <c r="BN46" s="620"/>
      <c r="BO46" s="620"/>
      <c r="BP46" s="620"/>
      <c r="BQ46" s="620"/>
      <c r="BR46" s="620"/>
      <c r="BS46" s="620"/>
      <c r="BT46" s="620"/>
      <c r="BU46" s="620"/>
      <c r="BV46" s="620"/>
      <c r="BW46" s="620"/>
      <c r="BX46" s="620"/>
      <c r="BY46" s="620"/>
      <c r="BZ46" s="621"/>
    </row>
    <row r="47" spans="1:78" s="18" customFormat="1" ht="15" customHeight="1">
      <c r="A47" s="17"/>
      <c r="B47" s="682"/>
      <c r="C47" s="635"/>
      <c r="D47" s="635"/>
      <c r="E47" s="635"/>
      <c r="F47" s="635"/>
      <c r="G47" s="635"/>
      <c r="H47" s="635"/>
      <c r="I47" s="635"/>
      <c r="J47" s="635"/>
      <c r="K47" s="635"/>
      <c r="L47" s="65"/>
      <c r="M47" s="66"/>
      <c r="N47" s="635"/>
      <c r="O47" s="635"/>
      <c r="P47" s="635"/>
      <c r="Q47" s="635"/>
      <c r="R47" s="635"/>
      <c r="S47" s="635"/>
      <c r="T47" s="635"/>
      <c r="U47" s="614" t="s">
        <v>21</v>
      </c>
      <c r="V47" s="614"/>
      <c r="W47" s="614"/>
      <c r="X47" s="614"/>
      <c r="Y47" s="614"/>
      <c r="Z47" s="614"/>
      <c r="AA47" s="614"/>
      <c r="AB47" s="614"/>
      <c r="AC47" s="614"/>
      <c r="AD47" s="614"/>
      <c r="AE47" s="620"/>
      <c r="AF47" s="620"/>
      <c r="AG47" s="620"/>
      <c r="AH47" s="620"/>
      <c r="AI47" s="620"/>
      <c r="AJ47" s="620"/>
      <c r="AK47" s="620"/>
      <c r="AL47" s="620"/>
      <c r="AM47" s="620"/>
      <c r="AN47" s="620"/>
      <c r="AO47" s="620"/>
      <c r="AP47" s="620"/>
      <c r="AQ47" s="620"/>
      <c r="AR47" s="620"/>
      <c r="AS47" s="620"/>
      <c r="AT47" s="620"/>
      <c r="AU47" s="620"/>
      <c r="AV47" s="620"/>
      <c r="AW47" s="620"/>
      <c r="AX47" s="620"/>
      <c r="AY47" s="620"/>
      <c r="AZ47" s="620"/>
      <c r="BA47" s="620"/>
      <c r="BB47" s="620"/>
      <c r="BC47" s="620"/>
      <c r="BD47" s="620"/>
      <c r="BE47" s="620"/>
      <c r="BF47" s="620"/>
      <c r="BG47" s="620"/>
      <c r="BH47" s="620"/>
      <c r="BI47" s="620"/>
      <c r="BJ47" s="620"/>
      <c r="BK47" s="620"/>
      <c r="BL47" s="620"/>
      <c r="BM47" s="620"/>
      <c r="BN47" s="620"/>
      <c r="BO47" s="620"/>
      <c r="BP47" s="620"/>
      <c r="BQ47" s="620"/>
      <c r="BR47" s="620"/>
      <c r="BS47" s="620"/>
      <c r="BT47" s="620"/>
      <c r="BU47" s="620"/>
      <c r="BV47" s="620"/>
      <c r="BW47" s="620"/>
      <c r="BX47" s="620"/>
      <c r="BY47" s="620"/>
      <c r="BZ47" s="621"/>
    </row>
    <row r="48" spans="1:78" s="18" customFormat="1" ht="15" customHeight="1">
      <c r="A48" s="17"/>
      <c r="B48" s="682"/>
      <c r="C48" s="635"/>
      <c r="D48" s="635"/>
      <c r="E48" s="635"/>
      <c r="F48" s="635"/>
      <c r="G48" s="635"/>
      <c r="H48" s="635"/>
      <c r="I48" s="635"/>
      <c r="J48" s="635"/>
      <c r="K48" s="635"/>
      <c r="L48" s="65"/>
      <c r="M48" s="66"/>
      <c r="N48" s="635"/>
      <c r="O48" s="635"/>
      <c r="P48" s="635"/>
      <c r="Q48" s="635"/>
      <c r="R48" s="635"/>
      <c r="S48" s="635"/>
      <c r="T48" s="635"/>
      <c r="U48" s="614" t="s">
        <v>111</v>
      </c>
      <c r="V48" s="614"/>
      <c r="W48" s="614"/>
      <c r="X48" s="614"/>
      <c r="Y48" s="614"/>
      <c r="Z48" s="614"/>
      <c r="AA48" s="614"/>
      <c r="AB48" s="614"/>
      <c r="AC48" s="614"/>
      <c r="AD48" s="614"/>
      <c r="AE48" s="615"/>
      <c r="AF48" s="615"/>
      <c r="AG48" s="615"/>
      <c r="AH48" s="615"/>
      <c r="AI48" s="615"/>
      <c r="AJ48" s="615"/>
      <c r="AK48" s="615"/>
      <c r="AL48" s="615"/>
      <c r="AM48" s="615"/>
      <c r="AN48" s="615"/>
      <c r="AO48" s="615"/>
      <c r="AP48" s="615"/>
      <c r="AQ48" s="615"/>
      <c r="AR48" s="615"/>
      <c r="AS48" s="615"/>
      <c r="AT48" s="615"/>
      <c r="AU48" s="615"/>
      <c r="AV48" s="616" t="s">
        <v>112</v>
      </c>
      <c r="AW48" s="616"/>
      <c r="AX48" s="616"/>
      <c r="AY48" s="616"/>
      <c r="AZ48" s="616"/>
      <c r="BA48" s="616"/>
      <c r="BB48" s="616"/>
      <c r="BC48" s="615"/>
      <c r="BD48" s="615"/>
      <c r="BE48" s="615"/>
      <c r="BF48" s="615"/>
      <c r="BG48" s="615"/>
      <c r="BH48" s="615"/>
      <c r="BI48" s="615"/>
      <c r="BJ48" s="615"/>
      <c r="BK48" s="615"/>
      <c r="BL48" s="615"/>
      <c r="BM48" s="615"/>
      <c r="BN48" s="615"/>
      <c r="BO48" s="615"/>
      <c r="BP48" s="615"/>
      <c r="BQ48" s="615"/>
      <c r="BR48" s="615"/>
      <c r="BS48" s="615"/>
      <c r="BT48" s="615"/>
      <c r="BU48" s="615"/>
      <c r="BV48" s="615"/>
      <c r="BW48" s="615"/>
      <c r="BX48" s="615"/>
      <c r="BY48" s="615"/>
      <c r="BZ48" s="617"/>
    </row>
    <row r="49" spans="1:78" s="18" customFormat="1" ht="15" customHeight="1" thickBot="1">
      <c r="A49" s="17"/>
      <c r="B49" s="683"/>
      <c r="C49" s="684"/>
      <c r="D49" s="684"/>
      <c r="E49" s="684"/>
      <c r="F49" s="684"/>
      <c r="G49" s="684"/>
      <c r="H49" s="684"/>
      <c r="I49" s="684"/>
      <c r="J49" s="684"/>
      <c r="K49" s="684"/>
      <c r="L49" s="71"/>
      <c r="M49" s="72"/>
      <c r="N49" s="684"/>
      <c r="O49" s="684"/>
      <c r="P49" s="684"/>
      <c r="Q49" s="684"/>
      <c r="R49" s="684"/>
      <c r="S49" s="684"/>
      <c r="T49" s="684"/>
      <c r="U49" s="685" t="s">
        <v>108</v>
      </c>
      <c r="V49" s="685"/>
      <c r="W49" s="685"/>
      <c r="X49" s="685"/>
      <c r="Y49" s="685"/>
      <c r="Z49" s="685"/>
      <c r="AA49" s="685"/>
      <c r="AB49" s="685"/>
      <c r="AC49" s="685"/>
      <c r="AD49" s="685"/>
      <c r="AE49" s="686"/>
      <c r="AF49" s="687"/>
      <c r="AG49" s="687"/>
      <c r="AH49" s="687"/>
      <c r="AI49" s="687"/>
      <c r="AJ49" s="687"/>
      <c r="AK49" s="687"/>
      <c r="AL49" s="687"/>
      <c r="AM49" s="687"/>
      <c r="AN49" s="687"/>
      <c r="AO49" s="687"/>
      <c r="AP49" s="687"/>
      <c r="AQ49" s="687"/>
      <c r="AR49" s="687"/>
      <c r="AS49" s="687"/>
      <c r="AT49" s="687"/>
      <c r="AU49" s="687"/>
      <c r="AV49" s="687"/>
      <c r="AW49" s="687"/>
      <c r="AX49" s="687"/>
      <c r="AY49" s="687"/>
      <c r="AZ49" s="687"/>
      <c r="BA49" s="687"/>
      <c r="BB49" s="687"/>
      <c r="BC49" s="687"/>
      <c r="BD49" s="687"/>
      <c r="BE49" s="687"/>
      <c r="BF49" s="687"/>
      <c r="BG49" s="687"/>
      <c r="BH49" s="687"/>
      <c r="BI49" s="687"/>
      <c r="BJ49" s="687"/>
      <c r="BK49" s="687"/>
      <c r="BL49" s="687"/>
      <c r="BM49" s="687"/>
      <c r="BN49" s="687"/>
      <c r="BO49" s="687"/>
      <c r="BP49" s="687"/>
      <c r="BQ49" s="687"/>
      <c r="BR49" s="687"/>
      <c r="BS49" s="687"/>
      <c r="BT49" s="687"/>
      <c r="BU49" s="687"/>
      <c r="BV49" s="687"/>
      <c r="BW49" s="687"/>
      <c r="BX49" s="687"/>
      <c r="BY49" s="687"/>
      <c r="BZ49" s="688"/>
    </row>
    <row r="50" spans="1:78" s="18" customFormat="1" ht="15" customHeight="1" thickBot="1">
      <c r="A50" s="17"/>
      <c r="B50" s="772" t="s">
        <v>134</v>
      </c>
      <c r="C50" s="773"/>
      <c r="D50" s="773"/>
      <c r="E50" s="773"/>
      <c r="F50" s="773"/>
      <c r="G50" s="773"/>
      <c r="H50" s="773"/>
      <c r="I50" s="773"/>
      <c r="J50" s="773"/>
      <c r="K50" s="773"/>
      <c r="L50" s="773"/>
      <c r="M50" s="773"/>
      <c r="N50" s="773"/>
      <c r="O50" s="773"/>
      <c r="P50" s="773"/>
      <c r="Q50" s="773"/>
      <c r="R50" s="773"/>
      <c r="S50" s="773"/>
      <c r="T50" s="773"/>
      <c r="U50" s="773"/>
      <c r="V50" s="773"/>
      <c r="W50" s="773"/>
      <c r="X50" s="773"/>
      <c r="Y50" s="773"/>
      <c r="Z50" s="773"/>
      <c r="AA50" s="773"/>
      <c r="AB50" s="773"/>
      <c r="AC50" s="773"/>
      <c r="AD50" s="773"/>
      <c r="AE50" s="773"/>
      <c r="AF50" s="773"/>
      <c r="AG50" s="773"/>
      <c r="AH50" s="773"/>
      <c r="AI50" s="773"/>
      <c r="AJ50" s="773"/>
      <c r="AK50" s="773"/>
      <c r="AL50" s="773"/>
      <c r="AM50" s="773"/>
      <c r="AN50" s="773"/>
      <c r="AO50" s="773"/>
      <c r="AP50" s="773"/>
      <c r="AQ50" s="773"/>
      <c r="AR50" s="773"/>
      <c r="AS50" s="773"/>
      <c r="AT50" s="773"/>
      <c r="AU50" s="773"/>
      <c r="AV50" s="773"/>
      <c r="AW50" s="773"/>
      <c r="AX50" s="773"/>
      <c r="AY50" s="773"/>
      <c r="AZ50" s="773"/>
      <c r="BA50" s="773"/>
      <c r="BB50" s="773"/>
      <c r="BC50" s="773"/>
      <c r="BD50" s="773"/>
      <c r="BE50" s="773"/>
      <c r="BF50" s="773"/>
      <c r="BG50" s="773"/>
      <c r="BH50" s="773"/>
      <c r="BI50" s="773"/>
      <c r="BJ50" s="773"/>
      <c r="BK50" s="773"/>
      <c r="BL50" s="773"/>
      <c r="BM50" s="773"/>
      <c r="BN50" s="773"/>
      <c r="BO50" s="773"/>
      <c r="BP50" s="773"/>
      <c r="BQ50" s="773"/>
      <c r="BR50" s="773"/>
      <c r="BS50" s="773"/>
      <c r="BT50" s="773"/>
      <c r="BU50" s="773"/>
      <c r="BV50" s="773"/>
      <c r="BW50" s="773"/>
      <c r="BX50" s="773"/>
      <c r="BY50" s="773"/>
      <c r="BZ50" s="774"/>
    </row>
    <row r="51" spans="1:78" s="18" customFormat="1" ht="15" customHeight="1">
      <c r="A51" s="17"/>
      <c r="B51" s="664" t="s">
        <v>187</v>
      </c>
      <c r="C51" s="665"/>
      <c r="D51" s="665"/>
      <c r="E51" s="665"/>
      <c r="F51" s="665"/>
      <c r="G51" s="665"/>
      <c r="H51" s="665"/>
      <c r="I51" s="665"/>
      <c r="J51" s="665"/>
      <c r="K51" s="665"/>
      <c r="L51" s="665"/>
      <c r="M51" s="665"/>
      <c r="N51" s="665"/>
      <c r="O51" s="665"/>
      <c r="P51" s="665"/>
      <c r="Q51" s="665"/>
      <c r="R51" s="665"/>
      <c r="S51" s="665"/>
      <c r="T51" s="665"/>
      <c r="U51" s="665"/>
      <c r="V51" s="665"/>
      <c r="W51" s="665"/>
      <c r="X51" s="665"/>
      <c r="Y51" s="665"/>
      <c r="Z51" s="665"/>
      <c r="AA51" s="665"/>
      <c r="AB51" s="665"/>
      <c r="AC51" s="665"/>
      <c r="AD51" s="665"/>
      <c r="AE51" s="665"/>
      <c r="AF51" s="665"/>
      <c r="AG51" s="665"/>
      <c r="AH51" s="665"/>
      <c r="AI51" s="665"/>
      <c r="AJ51" s="665"/>
      <c r="AK51" s="665"/>
      <c r="AL51" s="665"/>
      <c r="AM51" s="665"/>
      <c r="AN51" s="665"/>
      <c r="AO51" s="665"/>
      <c r="AP51" s="665"/>
      <c r="AQ51" s="665"/>
      <c r="AR51" s="665"/>
      <c r="AS51" s="665"/>
      <c r="AT51" s="665"/>
      <c r="AU51" s="665"/>
      <c r="AV51" s="665"/>
      <c r="AW51" s="665"/>
      <c r="AX51" s="665"/>
      <c r="AY51" s="665"/>
      <c r="AZ51" s="665"/>
      <c r="BA51" s="665"/>
      <c r="BB51" s="665"/>
      <c r="BC51" s="665"/>
      <c r="BD51" s="665"/>
      <c r="BE51" s="665"/>
      <c r="BF51" s="665"/>
      <c r="BG51" s="665"/>
      <c r="BH51" s="665"/>
      <c r="BI51" s="665"/>
      <c r="BJ51" s="665"/>
      <c r="BK51" s="665"/>
      <c r="BL51" s="665"/>
      <c r="BM51" s="665"/>
      <c r="BN51" s="665"/>
      <c r="BO51" s="665"/>
      <c r="BP51" s="665"/>
      <c r="BQ51" s="665"/>
      <c r="BR51" s="665"/>
      <c r="BS51" s="665"/>
      <c r="BT51" s="665"/>
      <c r="BU51" s="665"/>
      <c r="BV51" s="665"/>
      <c r="BW51" s="665"/>
      <c r="BX51" s="665"/>
      <c r="BY51" s="665"/>
      <c r="BZ51" s="666"/>
    </row>
    <row r="52" spans="1:78" s="18" customFormat="1" ht="15" customHeight="1">
      <c r="A52" s="17"/>
      <c r="B52" s="73"/>
      <c r="C52" s="74"/>
      <c r="D52" s="74"/>
      <c r="E52" s="498" t="s">
        <v>326</v>
      </c>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5"/>
    </row>
    <row r="53" spans="1:78" s="18" customFormat="1" ht="20.25" customHeight="1">
      <c r="A53" s="17">
        <v>1</v>
      </c>
      <c r="B53" s="73"/>
      <c r="C53" s="74"/>
      <c r="D53" s="74"/>
      <c r="E53" s="74"/>
      <c r="F53" s="74"/>
      <c r="G53" s="74"/>
      <c r="H53" s="76" t="s">
        <v>135</v>
      </c>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5"/>
    </row>
    <row r="54" spans="1:78" s="18" customFormat="1" ht="18.75" customHeight="1">
      <c r="A54" s="17">
        <v>2</v>
      </c>
      <c r="B54" s="73"/>
      <c r="C54" s="74"/>
      <c r="D54" s="74"/>
      <c r="E54" s="74"/>
      <c r="F54" s="74"/>
      <c r="G54" s="74"/>
      <c r="H54" s="76"/>
      <c r="I54" s="74"/>
      <c r="J54" s="74"/>
      <c r="K54" s="74"/>
      <c r="L54" s="776" t="s">
        <v>186</v>
      </c>
      <c r="M54" s="776"/>
      <c r="N54" s="776"/>
      <c r="O54" s="776"/>
      <c r="P54" s="776"/>
      <c r="Q54" s="776"/>
      <c r="R54" s="776"/>
      <c r="S54" s="776"/>
      <c r="T54" s="776"/>
      <c r="U54" s="776"/>
      <c r="V54" s="776"/>
      <c r="W54" s="776"/>
      <c r="X54" s="776"/>
      <c r="Y54" s="776"/>
      <c r="Z54" s="776"/>
      <c r="AA54" s="776"/>
      <c r="AB54" s="776"/>
      <c r="AC54" s="776"/>
      <c r="AD54" s="776"/>
      <c r="AE54" s="776"/>
      <c r="AF54" s="776"/>
      <c r="AG54" s="776"/>
      <c r="AH54" s="776"/>
      <c r="AI54" s="776"/>
      <c r="AJ54" s="776"/>
      <c r="AK54" s="776"/>
      <c r="AL54" s="776"/>
      <c r="AM54" s="776"/>
      <c r="AN54" s="776"/>
      <c r="AO54" s="776"/>
      <c r="AP54" s="776"/>
      <c r="AQ54" s="776"/>
      <c r="AR54" s="776"/>
      <c r="AS54" s="776"/>
      <c r="AT54" s="776"/>
      <c r="AU54" s="776"/>
      <c r="AV54" s="776"/>
      <c r="AW54" s="776"/>
      <c r="AX54" s="776"/>
      <c r="AY54" s="776"/>
      <c r="AZ54" s="776"/>
      <c r="BA54" s="776"/>
      <c r="BB54" s="776"/>
      <c r="BC54" s="776"/>
      <c r="BD54" s="776"/>
      <c r="BE54" s="776"/>
      <c r="BF54" s="776"/>
      <c r="BG54" s="776"/>
      <c r="BH54" s="776"/>
      <c r="BI54" s="776"/>
      <c r="BJ54" s="776"/>
      <c r="BK54" s="776"/>
      <c r="BL54" s="776"/>
      <c r="BM54" s="776"/>
      <c r="BN54" s="776"/>
      <c r="BO54" s="776"/>
      <c r="BP54" s="74"/>
      <c r="BQ54" s="74"/>
      <c r="BR54" s="74"/>
      <c r="BS54" s="74"/>
      <c r="BT54" s="74"/>
      <c r="BU54" s="74"/>
      <c r="BV54" s="74"/>
      <c r="BW54" s="74"/>
      <c r="BX54" s="74"/>
      <c r="BY54" s="74"/>
      <c r="BZ54" s="75"/>
    </row>
    <row r="55" spans="1:78" s="18" customFormat="1" ht="18.75" customHeight="1">
      <c r="A55" s="17">
        <v>3</v>
      </c>
      <c r="B55" s="73"/>
      <c r="C55" s="74"/>
      <c r="D55" s="74"/>
      <c r="E55" s="74"/>
      <c r="F55" s="74"/>
      <c r="G55" s="74"/>
      <c r="H55" s="76"/>
      <c r="I55" s="74"/>
      <c r="J55" s="74"/>
      <c r="K55" s="74"/>
      <c r="L55" s="77"/>
      <c r="M55" s="77"/>
      <c r="N55" s="77"/>
      <c r="O55" s="777" t="s">
        <v>293</v>
      </c>
      <c r="P55" s="777"/>
      <c r="Q55" s="777"/>
      <c r="R55" s="777"/>
      <c r="S55" s="777"/>
      <c r="T55" s="777"/>
      <c r="U55" s="777"/>
      <c r="V55" s="777"/>
      <c r="W55" s="777"/>
      <c r="X55" s="777"/>
      <c r="Y55" s="777"/>
      <c r="Z55" s="777"/>
      <c r="AA55" s="777"/>
      <c r="AB55" s="777"/>
      <c r="AC55" s="777"/>
      <c r="AD55" s="777"/>
      <c r="AE55" s="777"/>
      <c r="AF55" s="777"/>
      <c r="AG55" s="777"/>
      <c r="AH55" s="777"/>
      <c r="AI55" s="777"/>
      <c r="AJ55" s="777"/>
      <c r="AK55" s="777"/>
      <c r="AL55" s="777"/>
      <c r="AM55" s="777"/>
      <c r="AN55" s="777"/>
      <c r="AO55" s="777"/>
      <c r="AP55" s="777"/>
      <c r="AQ55" s="777"/>
      <c r="AR55" s="777"/>
      <c r="AS55" s="777"/>
      <c r="AT55" s="777"/>
      <c r="AU55" s="777"/>
      <c r="AV55" s="777"/>
      <c r="AW55" s="777"/>
      <c r="AX55" s="777"/>
      <c r="AY55" s="777"/>
      <c r="AZ55" s="777"/>
      <c r="BA55" s="777"/>
      <c r="BB55" s="777"/>
      <c r="BC55" s="777"/>
      <c r="BD55" s="777"/>
      <c r="BE55" s="777"/>
      <c r="BF55" s="777"/>
      <c r="BG55" s="777"/>
      <c r="BH55" s="777"/>
      <c r="BI55" s="777"/>
      <c r="BJ55" s="777"/>
      <c r="BK55" s="777"/>
      <c r="BL55" s="777"/>
      <c r="BM55" s="777"/>
      <c r="BN55" s="777"/>
      <c r="BO55" s="777"/>
      <c r="BP55" s="777"/>
      <c r="BQ55" s="777"/>
      <c r="BR55" s="777"/>
      <c r="BS55" s="777"/>
      <c r="BT55" s="777"/>
      <c r="BU55" s="777"/>
      <c r="BV55" s="777"/>
      <c r="BW55" s="777"/>
      <c r="BX55" s="777"/>
      <c r="BY55" s="777"/>
      <c r="BZ55" s="75"/>
    </row>
    <row r="56" spans="1:78" s="18" customFormat="1" ht="21" customHeight="1">
      <c r="A56" s="17">
        <v>4</v>
      </c>
      <c r="B56" s="73"/>
      <c r="C56" s="74"/>
      <c r="D56" s="74"/>
      <c r="E56" s="74"/>
      <c r="F56" s="74"/>
      <c r="G56" s="74"/>
      <c r="H56" s="76"/>
      <c r="I56" s="74"/>
      <c r="J56" s="74"/>
      <c r="K56" s="74"/>
      <c r="L56" s="77"/>
      <c r="M56" s="77"/>
      <c r="N56" s="77"/>
      <c r="O56" s="777" t="s">
        <v>294</v>
      </c>
      <c r="P56" s="777"/>
      <c r="Q56" s="777"/>
      <c r="R56" s="777"/>
      <c r="S56" s="777"/>
      <c r="T56" s="777"/>
      <c r="U56" s="777"/>
      <c r="V56" s="777"/>
      <c r="W56" s="777"/>
      <c r="X56" s="777"/>
      <c r="Y56" s="777"/>
      <c r="Z56" s="777"/>
      <c r="AA56" s="777"/>
      <c r="AB56" s="777"/>
      <c r="AC56" s="777"/>
      <c r="AD56" s="777"/>
      <c r="AE56" s="777"/>
      <c r="AF56" s="777"/>
      <c r="AG56" s="777"/>
      <c r="AH56" s="777"/>
      <c r="AI56" s="777"/>
      <c r="AJ56" s="777"/>
      <c r="AK56" s="777"/>
      <c r="AL56" s="777"/>
      <c r="AM56" s="777"/>
      <c r="AN56" s="777"/>
      <c r="AO56" s="777"/>
      <c r="AP56" s="777"/>
      <c r="AQ56" s="777"/>
      <c r="AR56" s="777"/>
      <c r="AS56" s="777"/>
      <c r="AT56" s="777"/>
      <c r="AU56" s="777"/>
      <c r="AV56" s="777"/>
      <c r="AW56" s="777"/>
      <c r="AX56" s="777"/>
      <c r="AY56" s="777"/>
      <c r="AZ56" s="777"/>
      <c r="BA56" s="777"/>
      <c r="BB56" s="777"/>
      <c r="BC56" s="777"/>
      <c r="BD56" s="777"/>
      <c r="BE56" s="777"/>
      <c r="BF56" s="777"/>
      <c r="BG56" s="777"/>
      <c r="BH56" s="777"/>
      <c r="BI56" s="777"/>
      <c r="BJ56" s="777"/>
      <c r="BK56" s="777"/>
      <c r="BL56" s="777"/>
      <c r="BM56" s="777"/>
      <c r="BN56" s="777"/>
      <c r="BO56" s="777"/>
      <c r="BP56" s="777"/>
      <c r="BQ56" s="777"/>
      <c r="BR56" s="777"/>
      <c r="BS56" s="777"/>
      <c r="BT56" s="777"/>
      <c r="BU56" s="777"/>
      <c r="BV56" s="777"/>
      <c r="BW56" s="777"/>
      <c r="BX56" s="777"/>
      <c r="BY56" s="777"/>
      <c r="BZ56" s="75"/>
    </row>
    <row r="57" spans="1:78" s="18" customFormat="1" ht="6.75" customHeight="1">
      <c r="A57" s="17"/>
      <c r="B57" s="73"/>
      <c r="C57" s="74"/>
      <c r="D57" s="74"/>
      <c r="E57" s="74"/>
      <c r="F57" s="74"/>
      <c r="G57" s="74"/>
      <c r="H57" s="76"/>
      <c r="I57" s="74"/>
      <c r="J57" s="74"/>
      <c r="K57" s="74"/>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4"/>
      <c r="BQ57" s="74"/>
      <c r="BR57" s="74"/>
      <c r="BS57" s="74"/>
      <c r="BT57" s="74"/>
      <c r="BU57" s="74"/>
      <c r="BV57" s="74"/>
      <c r="BW57" s="74"/>
      <c r="BX57" s="74"/>
      <c r="BY57" s="74"/>
      <c r="BZ57" s="75"/>
    </row>
    <row r="58" spans="1:78" s="18" customFormat="1" ht="19.5" customHeight="1">
      <c r="A58" s="17">
        <v>5</v>
      </c>
      <c r="B58" s="73"/>
      <c r="C58" s="74"/>
      <c r="D58" s="74"/>
      <c r="E58" s="74"/>
      <c r="F58" s="74"/>
      <c r="G58" s="74"/>
      <c r="H58" s="76"/>
      <c r="I58" s="74"/>
      <c r="J58" s="74"/>
      <c r="K58" s="74"/>
      <c r="L58" s="74"/>
      <c r="M58" s="776" t="s">
        <v>185</v>
      </c>
      <c r="N58" s="776"/>
      <c r="O58" s="776"/>
      <c r="P58" s="776"/>
      <c r="Q58" s="776"/>
      <c r="R58" s="776"/>
      <c r="S58" s="776"/>
      <c r="T58" s="776"/>
      <c r="U58" s="776"/>
      <c r="V58" s="776"/>
      <c r="W58" s="776"/>
      <c r="X58" s="776"/>
      <c r="Y58" s="776"/>
      <c r="Z58" s="776"/>
      <c r="AA58" s="776"/>
      <c r="AB58" s="776"/>
      <c r="AC58" s="776"/>
      <c r="AD58" s="776"/>
      <c r="AE58" s="776"/>
      <c r="AF58" s="776"/>
      <c r="AG58" s="776"/>
      <c r="AH58" s="776"/>
      <c r="AI58" s="776"/>
      <c r="AJ58" s="776"/>
      <c r="AK58" s="776"/>
      <c r="AL58" s="776"/>
      <c r="AM58" s="776"/>
      <c r="AN58" s="776"/>
      <c r="AO58" s="776"/>
      <c r="AP58" s="776"/>
      <c r="AQ58" s="776"/>
      <c r="AR58" s="776"/>
      <c r="AS58" s="776"/>
      <c r="AT58" s="776"/>
      <c r="AU58" s="776"/>
      <c r="AV58" s="776"/>
      <c r="AW58" s="776"/>
      <c r="AX58" s="776"/>
      <c r="AY58" s="776"/>
      <c r="AZ58" s="776"/>
      <c r="BA58" s="776"/>
      <c r="BB58" s="776"/>
      <c r="BC58" s="776"/>
      <c r="BD58" s="776"/>
      <c r="BE58" s="776"/>
      <c r="BF58" s="776"/>
      <c r="BG58" s="776"/>
      <c r="BH58" s="776"/>
      <c r="BI58" s="776"/>
      <c r="BJ58" s="776"/>
      <c r="BK58" s="776"/>
      <c r="BL58" s="776"/>
      <c r="BM58" s="776"/>
      <c r="BN58" s="776"/>
      <c r="BO58" s="776"/>
      <c r="BP58" s="74"/>
      <c r="BQ58" s="74"/>
      <c r="BR58" s="74"/>
      <c r="BS58" s="74"/>
      <c r="BT58" s="74"/>
      <c r="BU58" s="74"/>
      <c r="BV58" s="74"/>
      <c r="BW58" s="74"/>
      <c r="BX58" s="74"/>
      <c r="BY58" s="74"/>
      <c r="BZ58" s="75"/>
    </row>
    <row r="59" spans="1:78" s="18" customFormat="1" ht="18.75" customHeight="1">
      <c r="A59" s="17">
        <v>6</v>
      </c>
      <c r="B59" s="73"/>
      <c r="C59" s="74"/>
      <c r="D59" s="74"/>
      <c r="E59" s="74"/>
      <c r="F59" s="74"/>
      <c r="G59" s="74"/>
      <c r="H59" s="76"/>
      <c r="I59" s="74"/>
      <c r="J59" s="74"/>
      <c r="K59" s="74"/>
      <c r="L59" s="77"/>
      <c r="M59" s="77"/>
      <c r="N59" s="77"/>
      <c r="O59" s="777" t="s">
        <v>295</v>
      </c>
      <c r="P59" s="777"/>
      <c r="Q59" s="777"/>
      <c r="R59" s="777"/>
      <c r="S59" s="777"/>
      <c r="T59" s="777"/>
      <c r="U59" s="777"/>
      <c r="V59" s="777"/>
      <c r="W59" s="777"/>
      <c r="X59" s="777"/>
      <c r="Y59" s="777"/>
      <c r="Z59" s="777"/>
      <c r="AA59" s="777"/>
      <c r="AB59" s="777"/>
      <c r="AC59" s="777"/>
      <c r="AD59" s="777"/>
      <c r="AE59" s="777"/>
      <c r="AF59" s="777"/>
      <c r="AG59" s="777"/>
      <c r="AH59" s="777"/>
      <c r="AI59" s="777"/>
      <c r="AJ59" s="777"/>
      <c r="AK59" s="777"/>
      <c r="AL59" s="777"/>
      <c r="AM59" s="777"/>
      <c r="AN59" s="777"/>
      <c r="AO59" s="777"/>
      <c r="AP59" s="777"/>
      <c r="AQ59" s="777"/>
      <c r="AR59" s="777"/>
      <c r="AS59" s="777"/>
      <c r="AT59" s="777"/>
      <c r="AU59" s="777"/>
      <c r="AV59" s="777"/>
      <c r="AW59" s="777"/>
      <c r="AX59" s="777"/>
      <c r="AY59" s="777"/>
      <c r="AZ59" s="777"/>
      <c r="BA59" s="777"/>
      <c r="BB59" s="777"/>
      <c r="BC59" s="777"/>
      <c r="BD59" s="777"/>
      <c r="BE59" s="777"/>
      <c r="BF59" s="777"/>
      <c r="BG59" s="777"/>
      <c r="BH59" s="777"/>
      <c r="BI59" s="777"/>
      <c r="BJ59" s="777"/>
      <c r="BK59" s="777"/>
      <c r="BL59" s="777"/>
      <c r="BM59" s="777"/>
      <c r="BN59" s="777"/>
      <c r="BO59" s="777"/>
      <c r="BP59" s="777"/>
      <c r="BQ59" s="777"/>
      <c r="BR59" s="777"/>
      <c r="BS59" s="777"/>
      <c r="BT59" s="777"/>
      <c r="BU59" s="777"/>
      <c r="BV59" s="777"/>
      <c r="BW59" s="777"/>
      <c r="BX59" s="777"/>
      <c r="BY59" s="777"/>
      <c r="BZ59" s="75"/>
    </row>
    <row r="60" spans="1:78" s="18" customFormat="1" ht="19.5" customHeight="1">
      <c r="A60" s="17"/>
      <c r="B60" s="73"/>
      <c r="C60" s="74"/>
      <c r="D60" s="74"/>
      <c r="E60" s="74"/>
      <c r="F60" s="74"/>
      <c r="G60" s="74"/>
      <c r="H60" s="76"/>
      <c r="I60" s="74"/>
      <c r="J60" s="74"/>
      <c r="K60" s="74"/>
      <c r="L60" s="74"/>
      <c r="M60" s="77"/>
      <c r="N60" s="77"/>
      <c r="O60" s="777" t="s">
        <v>296</v>
      </c>
      <c r="P60" s="777"/>
      <c r="Q60" s="777"/>
      <c r="R60" s="777"/>
      <c r="S60" s="777"/>
      <c r="T60" s="777"/>
      <c r="U60" s="777"/>
      <c r="V60" s="777"/>
      <c r="W60" s="777"/>
      <c r="X60" s="777"/>
      <c r="Y60" s="777"/>
      <c r="Z60" s="777"/>
      <c r="AA60" s="777"/>
      <c r="AB60" s="777"/>
      <c r="AC60" s="777"/>
      <c r="AD60" s="777"/>
      <c r="AE60" s="777"/>
      <c r="AF60" s="777"/>
      <c r="AG60" s="777"/>
      <c r="AH60" s="777"/>
      <c r="AI60" s="777"/>
      <c r="AJ60" s="777"/>
      <c r="AK60" s="777"/>
      <c r="AL60" s="777"/>
      <c r="AM60" s="777"/>
      <c r="AN60" s="777"/>
      <c r="AO60" s="777"/>
      <c r="AP60" s="777"/>
      <c r="AQ60" s="777"/>
      <c r="AR60" s="777"/>
      <c r="AS60" s="777"/>
      <c r="AT60" s="777"/>
      <c r="AU60" s="777"/>
      <c r="AV60" s="777"/>
      <c r="AW60" s="777"/>
      <c r="AX60" s="777"/>
      <c r="AY60" s="777"/>
      <c r="AZ60" s="777"/>
      <c r="BA60" s="777"/>
      <c r="BB60" s="777"/>
      <c r="BC60" s="777"/>
      <c r="BD60" s="777"/>
      <c r="BE60" s="777"/>
      <c r="BF60" s="777"/>
      <c r="BG60" s="777"/>
      <c r="BH60" s="777"/>
      <c r="BI60" s="777"/>
      <c r="BJ60" s="777"/>
      <c r="BK60" s="777"/>
      <c r="BL60" s="777"/>
      <c r="BM60" s="777"/>
      <c r="BN60" s="777"/>
      <c r="BO60" s="777"/>
      <c r="BP60" s="777"/>
      <c r="BQ60" s="777"/>
      <c r="BR60" s="777"/>
      <c r="BS60" s="777"/>
      <c r="BT60" s="777"/>
      <c r="BU60" s="777"/>
      <c r="BV60" s="777"/>
      <c r="BW60" s="777"/>
      <c r="BX60" s="777"/>
      <c r="BY60" s="777"/>
      <c r="BZ60" s="75"/>
    </row>
    <row r="61" spans="1:78" s="18" customFormat="1" ht="18.75" customHeight="1">
      <c r="A61" s="17"/>
      <c r="B61" s="73"/>
      <c r="C61" s="74"/>
      <c r="D61" s="74"/>
      <c r="E61" s="74"/>
      <c r="F61" s="74"/>
      <c r="G61" s="74"/>
      <c r="H61" s="76"/>
      <c r="I61" s="74"/>
      <c r="J61" s="74"/>
      <c r="K61" s="74"/>
      <c r="L61" s="77"/>
      <c r="M61" s="77"/>
      <c r="N61" s="77"/>
      <c r="O61" s="777" t="s">
        <v>297</v>
      </c>
      <c r="P61" s="777"/>
      <c r="Q61" s="777"/>
      <c r="R61" s="777"/>
      <c r="S61" s="777"/>
      <c r="T61" s="777"/>
      <c r="U61" s="777"/>
      <c r="V61" s="777"/>
      <c r="W61" s="777"/>
      <c r="X61" s="777"/>
      <c r="Y61" s="777"/>
      <c r="Z61" s="777"/>
      <c r="AA61" s="777"/>
      <c r="AB61" s="777"/>
      <c r="AC61" s="777"/>
      <c r="AD61" s="777"/>
      <c r="AE61" s="777"/>
      <c r="AF61" s="777"/>
      <c r="AG61" s="777"/>
      <c r="AH61" s="777"/>
      <c r="AI61" s="777"/>
      <c r="AJ61" s="777"/>
      <c r="AK61" s="777"/>
      <c r="AL61" s="777"/>
      <c r="AM61" s="777"/>
      <c r="AN61" s="777"/>
      <c r="AO61" s="777"/>
      <c r="AP61" s="777"/>
      <c r="AQ61" s="777"/>
      <c r="AR61" s="777"/>
      <c r="AS61" s="777"/>
      <c r="AT61" s="777"/>
      <c r="AU61" s="777"/>
      <c r="AV61" s="777"/>
      <c r="AW61" s="777"/>
      <c r="AX61" s="777"/>
      <c r="AY61" s="777"/>
      <c r="AZ61" s="777"/>
      <c r="BA61" s="777"/>
      <c r="BB61" s="777"/>
      <c r="BC61" s="777"/>
      <c r="BD61" s="777"/>
      <c r="BE61" s="777"/>
      <c r="BF61" s="777"/>
      <c r="BG61" s="777"/>
      <c r="BH61" s="777"/>
      <c r="BI61" s="777"/>
      <c r="BJ61" s="777"/>
      <c r="BK61" s="777"/>
      <c r="BL61" s="777"/>
      <c r="BM61" s="777"/>
      <c r="BN61" s="777"/>
      <c r="BO61" s="777"/>
      <c r="BP61" s="777"/>
      <c r="BQ61" s="777"/>
      <c r="BR61" s="777"/>
      <c r="BS61" s="777"/>
      <c r="BT61" s="777"/>
      <c r="BU61" s="777"/>
      <c r="BV61" s="777"/>
      <c r="BW61" s="777"/>
      <c r="BX61" s="777"/>
      <c r="BY61" s="777"/>
      <c r="BZ61" s="75"/>
    </row>
    <row r="62" spans="1:78" s="18" customFormat="1" ht="10.5" customHeight="1">
      <c r="A62" s="17"/>
      <c r="B62" s="73"/>
      <c r="C62" s="74"/>
      <c r="D62" s="74"/>
      <c r="E62" s="74"/>
      <c r="F62" s="74"/>
      <c r="G62" s="74"/>
      <c r="H62" s="76"/>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5"/>
    </row>
    <row r="63" spans="1:78" s="18" customFormat="1" ht="20.25" customHeight="1">
      <c r="A63" s="17">
        <v>7</v>
      </c>
      <c r="B63" s="73"/>
      <c r="C63" s="74"/>
      <c r="D63" s="74"/>
      <c r="E63" s="74"/>
      <c r="F63" s="74"/>
      <c r="G63" s="74"/>
      <c r="H63" s="76" t="s">
        <v>136</v>
      </c>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5"/>
    </row>
    <row r="64" spans="1:78" s="18" customFormat="1" ht="12.75" customHeight="1" thickBot="1">
      <c r="A64" s="17"/>
      <c r="B64" s="73"/>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5"/>
    </row>
    <row r="65" spans="2:78" ht="18" customHeight="1" thickBot="1">
      <c r="B65" s="670" t="s">
        <v>4</v>
      </c>
      <c r="C65" s="671"/>
      <c r="D65" s="671"/>
      <c r="E65" s="671"/>
      <c r="F65" s="671"/>
      <c r="G65" s="671"/>
      <c r="H65" s="671"/>
      <c r="I65" s="671"/>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1"/>
      <c r="AL65" s="671"/>
      <c r="AM65" s="671"/>
      <c r="AN65" s="671"/>
      <c r="AO65" s="671"/>
      <c r="AP65" s="671"/>
      <c r="AQ65" s="671"/>
      <c r="AR65" s="671"/>
      <c r="AS65" s="671"/>
      <c r="AT65" s="671"/>
      <c r="AU65" s="671"/>
      <c r="AV65" s="671"/>
      <c r="AW65" s="671"/>
      <c r="AX65" s="671"/>
      <c r="AY65" s="671"/>
      <c r="AZ65" s="671"/>
      <c r="BA65" s="671"/>
      <c r="BB65" s="671"/>
      <c r="BC65" s="671"/>
      <c r="BD65" s="671"/>
      <c r="BE65" s="671"/>
      <c r="BF65" s="671"/>
      <c r="BG65" s="671"/>
      <c r="BH65" s="671"/>
      <c r="BI65" s="671"/>
      <c r="BJ65" s="671"/>
      <c r="BK65" s="671"/>
      <c r="BL65" s="671"/>
      <c r="BM65" s="671"/>
      <c r="BN65" s="671"/>
      <c r="BO65" s="671"/>
      <c r="BP65" s="671"/>
      <c r="BQ65" s="671"/>
      <c r="BR65" s="671"/>
      <c r="BS65" s="671"/>
      <c r="BT65" s="671"/>
      <c r="BU65" s="671"/>
      <c r="BV65" s="671"/>
      <c r="BW65" s="671"/>
      <c r="BX65" s="671"/>
      <c r="BY65" s="671"/>
      <c r="BZ65" s="672"/>
    </row>
    <row r="66" spans="2:78" ht="18" customHeight="1">
      <c r="B66" s="667" t="s">
        <v>137</v>
      </c>
      <c r="C66" s="668"/>
      <c r="D66" s="668"/>
      <c r="E66" s="668"/>
      <c r="F66" s="668"/>
      <c r="G66" s="668"/>
      <c r="H66" s="668"/>
      <c r="I66" s="668"/>
      <c r="J66" s="668"/>
      <c r="K66" s="668"/>
      <c r="L66" s="668"/>
      <c r="M66" s="668"/>
      <c r="N66" s="668"/>
      <c r="O66" s="668"/>
      <c r="P66" s="668"/>
      <c r="Q66" s="668"/>
      <c r="R66" s="668"/>
      <c r="S66" s="668"/>
      <c r="T66" s="668"/>
      <c r="U66" s="668"/>
      <c r="V66" s="668"/>
      <c r="W66" s="668"/>
      <c r="X66" s="668"/>
      <c r="Y66" s="668"/>
      <c r="Z66" s="668"/>
      <c r="AA66" s="668"/>
      <c r="AB66" s="668"/>
      <c r="AC66" s="668"/>
      <c r="AD66" s="668"/>
      <c r="AE66" s="668"/>
      <c r="AF66" s="668"/>
      <c r="AG66" s="668"/>
      <c r="AH66" s="668"/>
      <c r="AI66" s="668"/>
      <c r="AJ66" s="668"/>
      <c r="AK66" s="668"/>
      <c r="AL66" s="668"/>
      <c r="AM66" s="668"/>
      <c r="AN66" s="668"/>
      <c r="AO66" s="668"/>
      <c r="AP66" s="668"/>
      <c r="AQ66" s="668"/>
      <c r="AR66" s="668"/>
      <c r="AS66" s="668"/>
      <c r="AT66" s="668"/>
      <c r="AU66" s="668"/>
      <c r="AV66" s="668"/>
      <c r="AW66" s="668"/>
      <c r="AX66" s="668"/>
      <c r="AY66" s="668"/>
      <c r="AZ66" s="668"/>
      <c r="BA66" s="668"/>
      <c r="BB66" s="668"/>
      <c r="BC66" s="668"/>
      <c r="BD66" s="668"/>
      <c r="BE66" s="668"/>
      <c r="BF66" s="668"/>
      <c r="BG66" s="668"/>
      <c r="BH66" s="668"/>
      <c r="BI66" s="668"/>
      <c r="BJ66" s="668"/>
      <c r="BK66" s="668"/>
      <c r="BL66" s="668"/>
      <c r="BM66" s="668"/>
      <c r="BN66" s="668"/>
      <c r="BO66" s="668"/>
      <c r="BP66" s="668"/>
      <c r="BQ66" s="668"/>
      <c r="BR66" s="668"/>
      <c r="BS66" s="668"/>
      <c r="BT66" s="668"/>
      <c r="BU66" s="668"/>
      <c r="BV66" s="668"/>
      <c r="BW66" s="668"/>
      <c r="BX66" s="668"/>
      <c r="BY66" s="668"/>
      <c r="BZ66" s="669"/>
    </row>
    <row r="67" spans="2:78" ht="15.75" customHeight="1">
      <c r="B67" s="673"/>
      <c r="C67" s="674"/>
      <c r="D67" s="674"/>
      <c r="E67" s="674"/>
      <c r="F67" s="674"/>
      <c r="G67" s="674"/>
      <c r="H67" s="674"/>
      <c r="I67" s="674"/>
      <c r="J67" s="674"/>
      <c r="K67" s="674"/>
      <c r="L67" s="674"/>
      <c r="M67" s="674"/>
      <c r="N67" s="674"/>
      <c r="O67" s="674"/>
      <c r="P67" s="674"/>
      <c r="Q67" s="674"/>
      <c r="R67" s="674"/>
      <c r="S67" s="674"/>
      <c r="T67" s="674"/>
      <c r="U67" s="674"/>
      <c r="V67" s="674"/>
      <c r="W67" s="674"/>
      <c r="X67" s="674"/>
      <c r="Y67" s="674"/>
      <c r="Z67" s="674"/>
      <c r="AA67" s="674"/>
      <c r="AB67" s="674"/>
      <c r="AC67" s="674"/>
      <c r="AD67" s="674"/>
      <c r="AE67" s="674"/>
      <c r="AF67" s="674"/>
      <c r="AG67" s="674"/>
      <c r="AH67" s="674"/>
      <c r="AI67" s="674"/>
      <c r="AJ67" s="674"/>
      <c r="AK67" s="674"/>
      <c r="AL67" s="674"/>
      <c r="AM67" s="674"/>
      <c r="AN67" s="674"/>
      <c r="AO67" s="674"/>
      <c r="AP67" s="674"/>
      <c r="AQ67" s="674"/>
      <c r="AR67" s="674"/>
      <c r="AS67" s="674"/>
      <c r="AT67" s="674"/>
      <c r="AU67" s="674"/>
      <c r="AV67" s="674"/>
      <c r="AW67" s="674"/>
      <c r="AX67" s="674"/>
      <c r="AY67" s="674"/>
      <c r="AZ67" s="674"/>
      <c r="BA67" s="674"/>
      <c r="BB67" s="674"/>
      <c r="BC67" s="674"/>
      <c r="BD67" s="674"/>
      <c r="BE67" s="674"/>
      <c r="BF67" s="674"/>
      <c r="BG67" s="674"/>
      <c r="BH67" s="674"/>
      <c r="BI67" s="674"/>
      <c r="BJ67" s="674"/>
      <c r="BK67" s="674"/>
      <c r="BL67" s="674"/>
      <c r="BM67" s="674"/>
      <c r="BN67" s="674"/>
      <c r="BO67" s="674"/>
      <c r="BP67" s="674"/>
      <c r="BQ67" s="674"/>
      <c r="BR67" s="674"/>
      <c r="BS67" s="674"/>
      <c r="BT67" s="674"/>
      <c r="BU67" s="674"/>
      <c r="BV67" s="674"/>
      <c r="BW67" s="674"/>
      <c r="BX67" s="674"/>
      <c r="BY67" s="674"/>
      <c r="BZ67" s="675"/>
    </row>
    <row r="68" spans="2:78" ht="15.75" customHeight="1">
      <c r="B68" s="676"/>
      <c r="C68" s="674"/>
      <c r="D68" s="674"/>
      <c r="E68" s="674"/>
      <c r="F68" s="674"/>
      <c r="G68" s="674"/>
      <c r="H68" s="674"/>
      <c r="I68" s="674"/>
      <c r="J68" s="674"/>
      <c r="K68" s="674"/>
      <c r="L68" s="674"/>
      <c r="M68" s="674"/>
      <c r="N68" s="674"/>
      <c r="O68" s="674"/>
      <c r="P68" s="674"/>
      <c r="Q68" s="674"/>
      <c r="R68" s="674"/>
      <c r="S68" s="674"/>
      <c r="T68" s="674"/>
      <c r="U68" s="674"/>
      <c r="V68" s="674"/>
      <c r="W68" s="674"/>
      <c r="X68" s="674"/>
      <c r="Y68" s="674"/>
      <c r="Z68" s="674"/>
      <c r="AA68" s="674"/>
      <c r="AB68" s="674"/>
      <c r="AC68" s="674"/>
      <c r="AD68" s="674"/>
      <c r="AE68" s="674"/>
      <c r="AF68" s="674"/>
      <c r="AG68" s="674"/>
      <c r="AH68" s="674"/>
      <c r="AI68" s="674"/>
      <c r="AJ68" s="674"/>
      <c r="AK68" s="674"/>
      <c r="AL68" s="674"/>
      <c r="AM68" s="674"/>
      <c r="AN68" s="674"/>
      <c r="AO68" s="674"/>
      <c r="AP68" s="674"/>
      <c r="AQ68" s="674"/>
      <c r="AR68" s="674"/>
      <c r="AS68" s="674"/>
      <c r="AT68" s="674"/>
      <c r="AU68" s="674"/>
      <c r="AV68" s="674"/>
      <c r="AW68" s="674"/>
      <c r="AX68" s="674"/>
      <c r="AY68" s="674"/>
      <c r="AZ68" s="674"/>
      <c r="BA68" s="674"/>
      <c r="BB68" s="674"/>
      <c r="BC68" s="674"/>
      <c r="BD68" s="674"/>
      <c r="BE68" s="674"/>
      <c r="BF68" s="674"/>
      <c r="BG68" s="674"/>
      <c r="BH68" s="674"/>
      <c r="BI68" s="674"/>
      <c r="BJ68" s="674"/>
      <c r="BK68" s="674"/>
      <c r="BL68" s="674"/>
      <c r="BM68" s="674"/>
      <c r="BN68" s="674"/>
      <c r="BO68" s="674"/>
      <c r="BP68" s="674"/>
      <c r="BQ68" s="674"/>
      <c r="BR68" s="674"/>
      <c r="BS68" s="674"/>
      <c r="BT68" s="674"/>
      <c r="BU68" s="674"/>
      <c r="BV68" s="674"/>
      <c r="BW68" s="674"/>
      <c r="BX68" s="674"/>
      <c r="BY68" s="674"/>
      <c r="BZ68" s="675"/>
    </row>
    <row r="69" spans="2:78" ht="15.75" customHeight="1">
      <c r="B69" s="676"/>
      <c r="C69" s="674"/>
      <c r="D69" s="674"/>
      <c r="E69" s="674"/>
      <c r="F69" s="674"/>
      <c r="G69" s="674"/>
      <c r="H69" s="674"/>
      <c r="I69" s="674"/>
      <c r="J69" s="674"/>
      <c r="K69" s="674"/>
      <c r="L69" s="674"/>
      <c r="M69" s="674"/>
      <c r="N69" s="674"/>
      <c r="O69" s="674"/>
      <c r="P69" s="674"/>
      <c r="Q69" s="674"/>
      <c r="R69" s="674"/>
      <c r="S69" s="674"/>
      <c r="T69" s="674"/>
      <c r="U69" s="674"/>
      <c r="V69" s="674"/>
      <c r="W69" s="674"/>
      <c r="X69" s="674"/>
      <c r="Y69" s="674"/>
      <c r="Z69" s="674"/>
      <c r="AA69" s="674"/>
      <c r="AB69" s="674"/>
      <c r="AC69" s="674"/>
      <c r="AD69" s="674"/>
      <c r="AE69" s="674"/>
      <c r="AF69" s="674"/>
      <c r="AG69" s="674"/>
      <c r="AH69" s="674"/>
      <c r="AI69" s="674"/>
      <c r="AJ69" s="674"/>
      <c r="AK69" s="674"/>
      <c r="AL69" s="674"/>
      <c r="AM69" s="674"/>
      <c r="AN69" s="674"/>
      <c r="AO69" s="674"/>
      <c r="AP69" s="674"/>
      <c r="AQ69" s="674"/>
      <c r="AR69" s="674"/>
      <c r="AS69" s="674"/>
      <c r="AT69" s="674"/>
      <c r="AU69" s="674"/>
      <c r="AV69" s="674"/>
      <c r="AW69" s="674"/>
      <c r="AX69" s="674"/>
      <c r="AY69" s="674"/>
      <c r="AZ69" s="674"/>
      <c r="BA69" s="674"/>
      <c r="BB69" s="674"/>
      <c r="BC69" s="674"/>
      <c r="BD69" s="674"/>
      <c r="BE69" s="674"/>
      <c r="BF69" s="674"/>
      <c r="BG69" s="674"/>
      <c r="BH69" s="674"/>
      <c r="BI69" s="674"/>
      <c r="BJ69" s="674"/>
      <c r="BK69" s="674"/>
      <c r="BL69" s="674"/>
      <c r="BM69" s="674"/>
      <c r="BN69" s="674"/>
      <c r="BO69" s="674"/>
      <c r="BP69" s="674"/>
      <c r="BQ69" s="674"/>
      <c r="BR69" s="674"/>
      <c r="BS69" s="674"/>
      <c r="BT69" s="674"/>
      <c r="BU69" s="674"/>
      <c r="BV69" s="674"/>
      <c r="BW69" s="674"/>
      <c r="BX69" s="674"/>
      <c r="BY69" s="674"/>
      <c r="BZ69" s="675"/>
    </row>
    <row r="70" spans="2:78" ht="15.75" customHeight="1">
      <c r="B70" s="676"/>
      <c r="C70" s="674"/>
      <c r="D70" s="674"/>
      <c r="E70" s="674"/>
      <c r="F70" s="674"/>
      <c r="G70" s="674"/>
      <c r="H70" s="674"/>
      <c r="I70" s="674"/>
      <c r="J70" s="674"/>
      <c r="K70" s="674"/>
      <c r="L70" s="674"/>
      <c r="M70" s="674"/>
      <c r="N70" s="674"/>
      <c r="O70" s="674"/>
      <c r="P70" s="674"/>
      <c r="Q70" s="674"/>
      <c r="R70" s="674"/>
      <c r="S70" s="674"/>
      <c r="T70" s="674"/>
      <c r="U70" s="674"/>
      <c r="V70" s="674"/>
      <c r="W70" s="674"/>
      <c r="X70" s="674"/>
      <c r="Y70" s="674"/>
      <c r="Z70" s="674"/>
      <c r="AA70" s="674"/>
      <c r="AB70" s="674"/>
      <c r="AC70" s="674"/>
      <c r="AD70" s="674"/>
      <c r="AE70" s="674"/>
      <c r="AF70" s="674"/>
      <c r="AG70" s="674"/>
      <c r="AH70" s="674"/>
      <c r="AI70" s="674"/>
      <c r="AJ70" s="674"/>
      <c r="AK70" s="674"/>
      <c r="AL70" s="674"/>
      <c r="AM70" s="674"/>
      <c r="AN70" s="674"/>
      <c r="AO70" s="674"/>
      <c r="AP70" s="674"/>
      <c r="AQ70" s="674"/>
      <c r="AR70" s="674"/>
      <c r="AS70" s="674"/>
      <c r="AT70" s="674"/>
      <c r="AU70" s="674"/>
      <c r="AV70" s="674"/>
      <c r="AW70" s="674"/>
      <c r="AX70" s="674"/>
      <c r="AY70" s="674"/>
      <c r="AZ70" s="674"/>
      <c r="BA70" s="674"/>
      <c r="BB70" s="674"/>
      <c r="BC70" s="674"/>
      <c r="BD70" s="674"/>
      <c r="BE70" s="674"/>
      <c r="BF70" s="674"/>
      <c r="BG70" s="674"/>
      <c r="BH70" s="674"/>
      <c r="BI70" s="674"/>
      <c r="BJ70" s="674"/>
      <c r="BK70" s="674"/>
      <c r="BL70" s="674"/>
      <c r="BM70" s="674"/>
      <c r="BN70" s="674"/>
      <c r="BO70" s="674"/>
      <c r="BP70" s="674"/>
      <c r="BQ70" s="674"/>
      <c r="BR70" s="674"/>
      <c r="BS70" s="674"/>
      <c r="BT70" s="674"/>
      <c r="BU70" s="674"/>
      <c r="BV70" s="674"/>
      <c r="BW70" s="674"/>
      <c r="BX70" s="674"/>
      <c r="BY70" s="674"/>
      <c r="BZ70" s="675"/>
    </row>
    <row r="71" spans="2:78" ht="15.75" customHeight="1">
      <c r="B71" s="676"/>
      <c r="C71" s="674"/>
      <c r="D71" s="674"/>
      <c r="E71" s="674"/>
      <c r="F71" s="674"/>
      <c r="G71" s="674"/>
      <c r="H71" s="674"/>
      <c r="I71" s="674"/>
      <c r="J71" s="674"/>
      <c r="K71" s="674"/>
      <c r="L71" s="674"/>
      <c r="M71" s="674"/>
      <c r="N71" s="674"/>
      <c r="O71" s="674"/>
      <c r="P71" s="674"/>
      <c r="Q71" s="674"/>
      <c r="R71" s="674"/>
      <c r="S71" s="674"/>
      <c r="T71" s="674"/>
      <c r="U71" s="674"/>
      <c r="V71" s="674"/>
      <c r="W71" s="674"/>
      <c r="X71" s="674"/>
      <c r="Y71" s="674"/>
      <c r="Z71" s="674"/>
      <c r="AA71" s="674"/>
      <c r="AB71" s="674"/>
      <c r="AC71" s="674"/>
      <c r="AD71" s="674"/>
      <c r="AE71" s="674"/>
      <c r="AF71" s="674"/>
      <c r="AG71" s="674"/>
      <c r="AH71" s="674"/>
      <c r="AI71" s="674"/>
      <c r="AJ71" s="674"/>
      <c r="AK71" s="674"/>
      <c r="AL71" s="674"/>
      <c r="AM71" s="674"/>
      <c r="AN71" s="674"/>
      <c r="AO71" s="674"/>
      <c r="AP71" s="674"/>
      <c r="AQ71" s="674"/>
      <c r="AR71" s="674"/>
      <c r="AS71" s="674"/>
      <c r="AT71" s="674"/>
      <c r="AU71" s="674"/>
      <c r="AV71" s="674"/>
      <c r="AW71" s="674"/>
      <c r="AX71" s="674"/>
      <c r="AY71" s="674"/>
      <c r="AZ71" s="674"/>
      <c r="BA71" s="674"/>
      <c r="BB71" s="674"/>
      <c r="BC71" s="674"/>
      <c r="BD71" s="674"/>
      <c r="BE71" s="674"/>
      <c r="BF71" s="674"/>
      <c r="BG71" s="674"/>
      <c r="BH71" s="674"/>
      <c r="BI71" s="674"/>
      <c r="BJ71" s="674"/>
      <c r="BK71" s="674"/>
      <c r="BL71" s="674"/>
      <c r="BM71" s="674"/>
      <c r="BN71" s="674"/>
      <c r="BO71" s="674"/>
      <c r="BP71" s="674"/>
      <c r="BQ71" s="674"/>
      <c r="BR71" s="674"/>
      <c r="BS71" s="674"/>
      <c r="BT71" s="674"/>
      <c r="BU71" s="674"/>
      <c r="BV71" s="674"/>
      <c r="BW71" s="674"/>
      <c r="BX71" s="674"/>
      <c r="BY71" s="674"/>
      <c r="BZ71" s="675"/>
    </row>
    <row r="72" spans="2:78" ht="15.75" customHeight="1">
      <c r="B72" s="676"/>
      <c r="C72" s="674"/>
      <c r="D72" s="674"/>
      <c r="E72" s="674"/>
      <c r="F72" s="674"/>
      <c r="G72" s="674"/>
      <c r="H72" s="674"/>
      <c r="I72" s="674"/>
      <c r="J72" s="674"/>
      <c r="K72" s="674"/>
      <c r="L72" s="674"/>
      <c r="M72" s="674"/>
      <c r="N72" s="674"/>
      <c r="O72" s="674"/>
      <c r="P72" s="674"/>
      <c r="Q72" s="674"/>
      <c r="R72" s="674"/>
      <c r="S72" s="674"/>
      <c r="T72" s="674"/>
      <c r="U72" s="674"/>
      <c r="V72" s="674"/>
      <c r="W72" s="674"/>
      <c r="X72" s="674"/>
      <c r="Y72" s="674"/>
      <c r="Z72" s="674"/>
      <c r="AA72" s="674"/>
      <c r="AB72" s="674"/>
      <c r="AC72" s="674"/>
      <c r="AD72" s="674"/>
      <c r="AE72" s="674"/>
      <c r="AF72" s="674"/>
      <c r="AG72" s="674"/>
      <c r="AH72" s="674"/>
      <c r="AI72" s="674"/>
      <c r="AJ72" s="674"/>
      <c r="AK72" s="674"/>
      <c r="AL72" s="674"/>
      <c r="AM72" s="674"/>
      <c r="AN72" s="674"/>
      <c r="AO72" s="674"/>
      <c r="AP72" s="674"/>
      <c r="AQ72" s="674"/>
      <c r="AR72" s="674"/>
      <c r="AS72" s="674"/>
      <c r="AT72" s="674"/>
      <c r="AU72" s="674"/>
      <c r="AV72" s="674"/>
      <c r="AW72" s="674"/>
      <c r="AX72" s="674"/>
      <c r="AY72" s="674"/>
      <c r="AZ72" s="674"/>
      <c r="BA72" s="674"/>
      <c r="BB72" s="674"/>
      <c r="BC72" s="674"/>
      <c r="BD72" s="674"/>
      <c r="BE72" s="674"/>
      <c r="BF72" s="674"/>
      <c r="BG72" s="674"/>
      <c r="BH72" s="674"/>
      <c r="BI72" s="674"/>
      <c r="BJ72" s="674"/>
      <c r="BK72" s="674"/>
      <c r="BL72" s="674"/>
      <c r="BM72" s="674"/>
      <c r="BN72" s="674"/>
      <c r="BO72" s="674"/>
      <c r="BP72" s="674"/>
      <c r="BQ72" s="674"/>
      <c r="BR72" s="674"/>
      <c r="BS72" s="674"/>
      <c r="BT72" s="674"/>
      <c r="BU72" s="674"/>
      <c r="BV72" s="674"/>
      <c r="BW72" s="674"/>
      <c r="BX72" s="674"/>
      <c r="BY72" s="674"/>
      <c r="BZ72" s="675"/>
    </row>
    <row r="73" spans="2:78" ht="15.75" customHeight="1">
      <c r="B73" s="676"/>
      <c r="C73" s="674"/>
      <c r="D73" s="674"/>
      <c r="E73" s="674"/>
      <c r="F73" s="674"/>
      <c r="G73" s="674"/>
      <c r="H73" s="674"/>
      <c r="I73" s="674"/>
      <c r="J73" s="674"/>
      <c r="K73" s="674"/>
      <c r="L73" s="674"/>
      <c r="M73" s="674"/>
      <c r="N73" s="674"/>
      <c r="O73" s="674"/>
      <c r="P73" s="674"/>
      <c r="Q73" s="674"/>
      <c r="R73" s="674"/>
      <c r="S73" s="674"/>
      <c r="T73" s="674"/>
      <c r="U73" s="674"/>
      <c r="V73" s="674"/>
      <c r="W73" s="674"/>
      <c r="X73" s="674"/>
      <c r="Y73" s="674"/>
      <c r="Z73" s="674"/>
      <c r="AA73" s="674"/>
      <c r="AB73" s="674"/>
      <c r="AC73" s="674"/>
      <c r="AD73" s="674"/>
      <c r="AE73" s="674"/>
      <c r="AF73" s="674"/>
      <c r="AG73" s="674"/>
      <c r="AH73" s="674"/>
      <c r="AI73" s="674"/>
      <c r="AJ73" s="674"/>
      <c r="AK73" s="674"/>
      <c r="AL73" s="674"/>
      <c r="AM73" s="674"/>
      <c r="AN73" s="674"/>
      <c r="AO73" s="674"/>
      <c r="AP73" s="674"/>
      <c r="AQ73" s="674"/>
      <c r="AR73" s="674"/>
      <c r="AS73" s="674"/>
      <c r="AT73" s="674"/>
      <c r="AU73" s="674"/>
      <c r="AV73" s="674"/>
      <c r="AW73" s="674"/>
      <c r="AX73" s="674"/>
      <c r="AY73" s="674"/>
      <c r="AZ73" s="674"/>
      <c r="BA73" s="674"/>
      <c r="BB73" s="674"/>
      <c r="BC73" s="674"/>
      <c r="BD73" s="674"/>
      <c r="BE73" s="674"/>
      <c r="BF73" s="674"/>
      <c r="BG73" s="674"/>
      <c r="BH73" s="674"/>
      <c r="BI73" s="674"/>
      <c r="BJ73" s="674"/>
      <c r="BK73" s="674"/>
      <c r="BL73" s="674"/>
      <c r="BM73" s="674"/>
      <c r="BN73" s="674"/>
      <c r="BO73" s="674"/>
      <c r="BP73" s="674"/>
      <c r="BQ73" s="674"/>
      <c r="BR73" s="674"/>
      <c r="BS73" s="674"/>
      <c r="BT73" s="674"/>
      <c r="BU73" s="674"/>
      <c r="BV73" s="674"/>
      <c r="BW73" s="674"/>
      <c r="BX73" s="674"/>
      <c r="BY73" s="674"/>
      <c r="BZ73" s="675"/>
    </row>
    <row r="74" spans="2:78" ht="15.75" customHeight="1">
      <c r="B74" s="676"/>
      <c r="C74" s="674"/>
      <c r="D74" s="674"/>
      <c r="E74" s="674"/>
      <c r="F74" s="674"/>
      <c r="G74" s="674"/>
      <c r="H74" s="674"/>
      <c r="I74" s="674"/>
      <c r="J74" s="674"/>
      <c r="K74" s="674"/>
      <c r="L74" s="674"/>
      <c r="M74" s="674"/>
      <c r="N74" s="674"/>
      <c r="O74" s="674"/>
      <c r="P74" s="674"/>
      <c r="Q74" s="674"/>
      <c r="R74" s="674"/>
      <c r="S74" s="674"/>
      <c r="T74" s="674"/>
      <c r="U74" s="674"/>
      <c r="V74" s="674"/>
      <c r="W74" s="674"/>
      <c r="X74" s="674"/>
      <c r="Y74" s="674"/>
      <c r="Z74" s="674"/>
      <c r="AA74" s="674"/>
      <c r="AB74" s="674"/>
      <c r="AC74" s="674"/>
      <c r="AD74" s="674"/>
      <c r="AE74" s="674"/>
      <c r="AF74" s="674"/>
      <c r="AG74" s="674"/>
      <c r="AH74" s="674"/>
      <c r="AI74" s="674"/>
      <c r="AJ74" s="674"/>
      <c r="AK74" s="674"/>
      <c r="AL74" s="674"/>
      <c r="AM74" s="674"/>
      <c r="AN74" s="674"/>
      <c r="AO74" s="674"/>
      <c r="AP74" s="674"/>
      <c r="AQ74" s="674"/>
      <c r="AR74" s="674"/>
      <c r="AS74" s="674"/>
      <c r="AT74" s="674"/>
      <c r="AU74" s="674"/>
      <c r="AV74" s="674"/>
      <c r="AW74" s="674"/>
      <c r="AX74" s="674"/>
      <c r="AY74" s="674"/>
      <c r="AZ74" s="674"/>
      <c r="BA74" s="674"/>
      <c r="BB74" s="674"/>
      <c r="BC74" s="674"/>
      <c r="BD74" s="674"/>
      <c r="BE74" s="674"/>
      <c r="BF74" s="674"/>
      <c r="BG74" s="674"/>
      <c r="BH74" s="674"/>
      <c r="BI74" s="674"/>
      <c r="BJ74" s="674"/>
      <c r="BK74" s="674"/>
      <c r="BL74" s="674"/>
      <c r="BM74" s="674"/>
      <c r="BN74" s="674"/>
      <c r="BO74" s="674"/>
      <c r="BP74" s="674"/>
      <c r="BQ74" s="674"/>
      <c r="BR74" s="674"/>
      <c r="BS74" s="674"/>
      <c r="BT74" s="674"/>
      <c r="BU74" s="674"/>
      <c r="BV74" s="674"/>
      <c r="BW74" s="674"/>
      <c r="BX74" s="674"/>
      <c r="BY74" s="674"/>
      <c r="BZ74" s="675"/>
    </row>
    <row r="75" spans="2:78" ht="15.75" customHeight="1">
      <c r="B75" s="676"/>
      <c r="C75" s="674"/>
      <c r="D75" s="674"/>
      <c r="E75" s="674"/>
      <c r="F75" s="674"/>
      <c r="G75" s="674"/>
      <c r="H75" s="674"/>
      <c r="I75" s="674"/>
      <c r="J75" s="674"/>
      <c r="K75" s="674"/>
      <c r="L75" s="674"/>
      <c r="M75" s="674"/>
      <c r="N75" s="674"/>
      <c r="O75" s="674"/>
      <c r="P75" s="674"/>
      <c r="Q75" s="674"/>
      <c r="R75" s="674"/>
      <c r="S75" s="674"/>
      <c r="T75" s="674"/>
      <c r="U75" s="674"/>
      <c r="V75" s="674"/>
      <c r="W75" s="674"/>
      <c r="X75" s="674"/>
      <c r="Y75" s="674"/>
      <c r="Z75" s="674"/>
      <c r="AA75" s="674"/>
      <c r="AB75" s="674"/>
      <c r="AC75" s="674"/>
      <c r="AD75" s="674"/>
      <c r="AE75" s="674"/>
      <c r="AF75" s="674"/>
      <c r="AG75" s="674"/>
      <c r="AH75" s="674"/>
      <c r="AI75" s="674"/>
      <c r="AJ75" s="674"/>
      <c r="AK75" s="674"/>
      <c r="AL75" s="674"/>
      <c r="AM75" s="674"/>
      <c r="AN75" s="674"/>
      <c r="AO75" s="674"/>
      <c r="AP75" s="674"/>
      <c r="AQ75" s="674"/>
      <c r="AR75" s="674"/>
      <c r="AS75" s="674"/>
      <c r="AT75" s="674"/>
      <c r="AU75" s="674"/>
      <c r="AV75" s="674"/>
      <c r="AW75" s="674"/>
      <c r="AX75" s="674"/>
      <c r="AY75" s="674"/>
      <c r="AZ75" s="674"/>
      <c r="BA75" s="674"/>
      <c r="BB75" s="674"/>
      <c r="BC75" s="674"/>
      <c r="BD75" s="674"/>
      <c r="BE75" s="674"/>
      <c r="BF75" s="674"/>
      <c r="BG75" s="674"/>
      <c r="BH75" s="674"/>
      <c r="BI75" s="674"/>
      <c r="BJ75" s="674"/>
      <c r="BK75" s="674"/>
      <c r="BL75" s="674"/>
      <c r="BM75" s="674"/>
      <c r="BN75" s="674"/>
      <c r="BO75" s="674"/>
      <c r="BP75" s="674"/>
      <c r="BQ75" s="674"/>
      <c r="BR75" s="674"/>
      <c r="BS75" s="674"/>
      <c r="BT75" s="674"/>
      <c r="BU75" s="674"/>
      <c r="BV75" s="674"/>
      <c r="BW75" s="674"/>
      <c r="BX75" s="674"/>
      <c r="BY75" s="674"/>
      <c r="BZ75" s="675"/>
    </row>
    <row r="76" spans="2:78" ht="15.75" customHeight="1">
      <c r="B76" s="676"/>
      <c r="C76" s="674"/>
      <c r="D76" s="674"/>
      <c r="E76" s="674"/>
      <c r="F76" s="674"/>
      <c r="G76" s="674"/>
      <c r="H76" s="674"/>
      <c r="I76" s="674"/>
      <c r="J76" s="674"/>
      <c r="K76" s="674"/>
      <c r="L76" s="674"/>
      <c r="M76" s="674"/>
      <c r="N76" s="674"/>
      <c r="O76" s="674"/>
      <c r="P76" s="674"/>
      <c r="Q76" s="674"/>
      <c r="R76" s="674"/>
      <c r="S76" s="674"/>
      <c r="T76" s="674"/>
      <c r="U76" s="674"/>
      <c r="V76" s="674"/>
      <c r="W76" s="674"/>
      <c r="X76" s="674"/>
      <c r="Y76" s="674"/>
      <c r="Z76" s="674"/>
      <c r="AA76" s="674"/>
      <c r="AB76" s="674"/>
      <c r="AC76" s="674"/>
      <c r="AD76" s="674"/>
      <c r="AE76" s="674"/>
      <c r="AF76" s="674"/>
      <c r="AG76" s="674"/>
      <c r="AH76" s="674"/>
      <c r="AI76" s="674"/>
      <c r="AJ76" s="674"/>
      <c r="AK76" s="674"/>
      <c r="AL76" s="674"/>
      <c r="AM76" s="674"/>
      <c r="AN76" s="674"/>
      <c r="AO76" s="674"/>
      <c r="AP76" s="674"/>
      <c r="AQ76" s="674"/>
      <c r="AR76" s="674"/>
      <c r="AS76" s="674"/>
      <c r="AT76" s="674"/>
      <c r="AU76" s="674"/>
      <c r="AV76" s="674"/>
      <c r="AW76" s="674"/>
      <c r="AX76" s="674"/>
      <c r="AY76" s="674"/>
      <c r="AZ76" s="674"/>
      <c r="BA76" s="674"/>
      <c r="BB76" s="674"/>
      <c r="BC76" s="674"/>
      <c r="BD76" s="674"/>
      <c r="BE76" s="674"/>
      <c r="BF76" s="674"/>
      <c r="BG76" s="674"/>
      <c r="BH76" s="674"/>
      <c r="BI76" s="674"/>
      <c r="BJ76" s="674"/>
      <c r="BK76" s="674"/>
      <c r="BL76" s="674"/>
      <c r="BM76" s="674"/>
      <c r="BN76" s="674"/>
      <c r="BO76" s="674"/>
      <c r="BP76" s="674"/>
      <c r="BQ76" s="674"/>
      <c r="BR76" s="674"/>
      <c r="BS76" s="674"/>
      <c r="BT76" s="674"/>
      <c r="BU76" s="674"/>
      <c r="BV76" s="674"/>
      <c r="BW76" s="674"/>
      <c r="BX76" s="674"/>
      <c r="BY76" s="674"/>
      <c r="BZ76" s="675"/>
    </row>
    <row r="77" spans="2:78" ht="15.75" customHeight="1">
      <c r="B77" s="676"/>
      <c r="C77" s="674"/>
      <c r="D77" s="674"/>
      <c r="E77" s="674"/>
      <c r="F77" s="674"/>
      <c r="G77" s="674"/>
      <c r="H77" s="674"/>
      <c r="I77" s="674"/>
      <c r="J77" s="674"/>
      <c r="K77" s="674"/>
      <c r="L77" s="674"/>
      <c r="M77" s="674"/>
      <c r="N77" s="674"/>
      <c r="O77" s="674"/>
      <c r="P77" s="674"/>
      <c r="Q77" s="674"/>
      <c r="R77" s="674"/>
      <c r="S77" s="674"/>
      <c r="T77" s="674"/>
      <c r="U77" s="674"/>
      <c r="V77" s="674"/>
      <c r="W77" s="674"/>
      <c r="X77" s="674"/>
      <c r="Y77" s="674"/>
      <c r="Z77" s="674"/>
      <c r="AA77" s="674"/>
      <c r="AB77" s="674"/>
      <c r="AC77" s="674"/>
      <c r="AD77" s="674"/>
      <c r="AE77" s="674"/>
      <c r="AF77" s="674"/>
      <c r="AG77" s="674"/>
      <c r="AH77" s="674"/>
      <c r="AI77" s="674"/>
      <c r="AJ77" s="674"/>
      <c r="AK77" s="674"/>
      <c r="AL77" s="674"/>
      <c r="AM77" s="674"/>
      <c r="AN77" s="674"/>
      <c r="AO77" s="674"/>
      <c r="AP77" s="674"/>
      <c r="AQ77" s="674"/>
      <c r="AR77" s="674"/>
      <c r="AS77" s="674"/>
      <c r="AT77" s="674"/>
      <c r="AU77" s="674"/>
      <c r="AV77" s="674"/>
      <c r="AW77" s="674"/>
      <c r="AX77" s="674"/>
      <c r="AY77" s="674"/>
      <c r="AZ77" s="674"/>
      <c r="BA77" s="674"/>
      <c r="BB77" s="674"/>
      <c r="BC77" s="674"/>
      <c r="BD77" s="674"/>
      <c r="BE77" s="674"/>
      <c r="BF77" s="674"/>
      <c r="BG77" s="674"/>
      <c r="BH77" s="674"/>
      <c r="BI77" s="674"/>
      <c r="BJ77" s="674"/>
      <c r="BK77" s="674"/>
      <c r="BL77" s="674"/>
      <c r="BM77" s="674"/>
      <c r="BN77" s="674"/>
      <c r="BO77" s="674"/>
      <c r="BP77" s="674"/>
      <c r="BQ77" s="674"/>
      <c r="BR77" s="674"/>
      <c r="BS77" s="674"/>
      <c r="BT77" s="674"/>
      <c r="BU77" s="674"/>
      <c r="BV77" s="674"/>
      <c r="BW77" s="674"/>
      <c r="BX77" s="674"/>
      <c r="BY77" s="674"/>
      <c r="BZ77" s="675"/>
    </row>
    <row r="78" spans="2:78" ht="15.75" customHeight="1">
      <c r="B78" s="676"/>
      <c r="C78" s="674"/>
      <c r="D78" s="674"/>
      <c r="E78" s="674"/>
      <c r="F78" s="674"/>
      <c r="G78" s="674"/>
      <c r="H78" s="674"/>
      <c r="I78" s="674"/>
      <c r="J78" s="674"/>
      <c r="K78" s="674"/>
      <c r="L78" s="674"/>
      <c r="M78" s="674"/>
      <c r="N78" s="674"/>
      <c r="O78" s="674"/>
      <c r="P78" s="674"/>
      <c r="Q78" s="674"/>
      <c r="R78" s="674"/>
      <c r="S78" s="674"/>
      <c r="T78" s="674"/>
      <c r="U78" s="674"/>
      <c r="V78" s="674"/>
      <c r="W78" s="674"/>
      <c r="X78" s="674"/>
      <c r="Y78" s="674"/>
      <c r="Z78" s="674"/>
      <c r="AA78" s="674"/>
      <c r="AB78" s="674"/>
      <c r="AC78" s="674"/>
      <c r="AD78" s="674"/>
      <c r="AE78" s="674"/>
      <c r="AF78" s="674"/>
      <c r="AG78" s="674"/>
      <c r="AH78" s="674"/>
      <c r="AI78" s="674"/>
      <c r="AJ78" s="674"/>
      <c r="AK78" s="674"/>
      <c r="AL78" s="674"/>
      <c r="AM78" s="674"/>
      <c r="AN78" s="674"/>
      <c r="AO78" s="674"/>
      <c r="AP78" s="674"/>
      <c r="AQ78" s="674"/>
      <c r="AR78" s="674"/>
      <c r="AS78" s="674"/>
      <c r="AT78" s="674"/>
      <c r="AU78" s="674"/>
      <c r="AV78" s="674"/>
      <c r="AW78" s="674"/>
      <c r="AX78" s="674"/>
      <c r="AY78" s="674"/>
      <c r="AZ78" s="674"/>
      <c r="BA78" s="674"/>
      <c r="BB78" s="674"/>
      <c r="BC78" s="674"/>
      <c r="BD78" s="674"/>
      <c r="BE78" s="674"/>
      <c r="BF78" s="674"/>
      <c r="BG78" s="674"/>
      <c r="BH78" s="674"/>
      <c r="BI78" s="674"/>
      <c r="BJ78" s="674"/>
      <c r="BK78" s="674"/>
      <c r="BL78" s="674"/>
      <c r="BM78" s="674"/>
      <c r="BN78" s="674"/>
      <c r="BO78" s="674"/>
      <c r="BP78" s="674"/>
      <c r="BQ78" s="674"/>
      <c r="BR78" s="674"/>
      <c r="BS78" s="674"/>
      <c r="BT78" s="674"/>
      <c r="BU78" s="674"/>
      <c r="BV78" s="674"/>
      <c r="BW78" s="674"/>
      <c r="BX78" s="674"/>
      <c r="BY78" s="674"/>
      <c r="BZ78" s="675"/>
    </row>
    <row r="79" spans="2:78" ht="15.75" customHeight="1">
      <c r="B79" s="676"/>
      <c r="C79" s="674"/>
      <c r="D79" s="674"/>
      <c r="E79" s="674"/>
      <c r="F79" s="674"/>
      <c r="G79" s="674"/>
      <c r="H79" s="674"/>
      <c r="I79" s="674"/>
      <c r="J79" s="674"/>
      <c r="K79" s="674"/>
      <c r="L79" s="674"/>
      <c r="M79" s="674"/>
      <c r="N79" s="674"/>
      <c r="O79" s="674"/>
      <c r="P79" s="674"/>
      <c r="Q79" s="674"/>
      <c r="R79" s="674"/>
      <c r="S79" s="674"/>
      <c r="T79" s="674"/>
      <c r="U79" s="674"/>
      <c r="V79" s="674"/>
      <c r="W79" s="674"/>
      <c r="X79" s="674"/>
      <c r="Y79" s="674"/>
      <c r="Z79" s="674"/>
      <c r="AA79" s="674"/>
      <c r="AB79" s="674"/>
      <c r="AC79" s="674"/>
      <c r="AD79" s="674"/>
      <c r="AE79" s="674"/>
      <c r="AF79" s="674"/>
      <c r="AG79" s="674"/>
      <c r="AH79" s="674"/>
      <c r="AI79" s="674"/>
      <c r="AJ79" s="674"/>
      <c r="AK79" s="674"/>
      <c r="AL79" s="674"/>
      <c r="AM79" s="674"/>
      <c r="AN79" s="674"/>
      <c r="AO79" s="674"/>
      <c r="AP79" s="674"/>
      <c r="AQ79" s="674"/>
      <c r="AR79" s="674"/>
      <c r="AS79" s="674"/>
      <c r="AT79" s="674"/>
      <c r="AU79" s="674"/>
      <c r="AV79" s="674"/>
      <c r="AW79" s="674"/>
      <c r="AX79" s="674"/>
      <c r="AY79" s="674"/>
      <c r="AZ79" s="674"/>
      <c r="BA79" s="674"/>
      <c r="BB79" s="674"/>
      <c r="BC79" s="674"/>
      <c r="BD79" s="674"/>
      <c r="BE79" s="674"/>
      <c r="BF79" s="674"/>
      <c r="BG79" s="674"/>
      <c r="BH79" s="674"/>
      <c r="BI79" s="674"/>
      <c r="BJ79" s="674"/>
      <c r="BK79" s="674"/>
      <c r="BL79" s="674"/>
      <c r="BM79" s="674"/>
      <c r="BN79" s="674"/>
      <c r="BO79" s="674"/>
      <c r="BP79" s="674"/>
      <c r="BQ79" s="674"/>
      <c r="BR79" s="674"/>
      <c r="BS79" s="674"/>
      <c r="BT79" s="674"/>
      <c r="BU79" s="674"/>
      <c r="BV79" s="674"/>
      <c r="BW79" s="674"/>
      <c r="BX79" s="674"/>
      <c r="BY79" s="674"/>
      <c r="BZ79" s="675"/>
    </row>
    <row r="80" spans="2:78" ht="15.75" customHeight="1">
      <c r="B80" s="676"/>
      <c r="C80" s="674"/>
      <c r="D80" s="674"/>
      <c r="E80" s="674"/>
      <c r="F80" s="674"/>
      <c r="G80" s="674"/>
      <c r="H80" s="674"/>
      <c r="I80" s="674"/>
      <c r="J80" s="674"/>
      <c r="K80" s="674"/>
      <c r="L80" s="674"/>
      <c r="M80" s="674"/>
      <c r="N80" s="674"/>
      <c r="O80" s="674"/>
      <c r="P80" s="674"/>
      <c r="Q80" s="674"/>
      <c r="R80" s="674"/>
      <c r="S80" s="674"/>
      <c r="T80" s="674"/>
      <c r="U80" s="674"/>
      <c r="V80" s="674"/>
      <c r="W80" s="674"/>
      <c r="X80" s="674"/>
      <c r="Y80" s="674"/>
      <c r="Z80" s="674"/>
      <c r="AA80" s="674"/>
      <c r="AB80" s="674"/>
      <c r="AC80" s="674"/>
      <c r="AD80" s="674"/>
      <c r="AE80" s="674"/>
      <c r="AF80" s="674"/>
      <c r="AG80" s="674"/>
      <c r="AH80" s="674"/>
      <c r="AI80" s="674"/>
      <c r="AJ80" s="674"/>
      <c r="AK80" s="674"/>
      <c r="AL80" s="674"/>
      <c r="AM80" s="674"/>
      <c r="AN80" s="674"/>
      <c r="AO80" s="674"/>
      <c r="AP80" s="674"/>
      <c r="AQ80" s="674"/>
      <c r="AR80" s="674"/>
      <c r="AS80" s="674"/>
      <c r="AT80" s="674"/>
      <c r="AU80" s="674"/>
      <c r="AV80" s="674"/>
      <c r="AW80" s="674"/>
      <c r="AX80" s="674"/>
      <c r="AY80" s="674"/>
      <c r="AZ80" s="674"/>
      <c r="BA80" s="674"/>
      <c r="BB80" s="674"/>
      <c r="BC80" s="674"/>
      <c r="BD80" s="674"/>
      <c r="BE80" s="674"/>
      <c r="BF80" s="674"/>
      <c r="BG80" s="674"/>
      <c r="BH80" s="674"/>
      <c r="BI80" s="674"/>
      <c r="BJ80" s="674"/>
      <c r="BK80" s="674"/>
      <c r="BL80" s="674"/>
      <c r="BM80" s="674"/>
      <c r="BN80" s="674"/>
      <c r="BO80" s="674"/>
      <c r="BP80" s="674"/>
      <c r="BQ80" s="674"/>
      <c r="BR80" s="674"/>
      <c r="BS80" s="674"/>
      <c r="BT80" s="674"/>
      <c r="BU80" s="674"/>
      <c r="BV80" s="674"/>
      <c r="BW80" s="674"/>
      <c r="BX80" s="674"/>
      <c r="BY80" s="674"/>
      <c r="BZ80" s="675"/>
    </row>
    <row r="81" spans="1:90" ht="15.75" customHeight="1">
      <c r="B81" s="676"/>
      <c r="C81" s="674"/>
      <c r="D81" s="674"/>
      <c r="E81" s="674"/>
      <c r="F81" s="674"/>
      <c r="G81" s="674"/>
      <c r="H81" s="674"/>
      <c r="I81" s="674"/>
      <c r="J81" s="674"/>
      <c r="K81" s="674"/>
      <c r="L81" s="674"/>
      <c r="M81" s="674"/>
      <c r="N81" s="674"/>
      <c r="O81" s="674"/>
      <c r="P81" s="674"/>
      <c r="Q81" s="674"/>
      <c r="R81" s="674"/>
      <c r="S81" s="674"/>
      <c r="T81" s="674"/>
      <c r="U81" s="674"/>
      <c r="V81" s="674"/>
      <c r="W81" s="674"/>
      <c r="X81" s="674"/>
      <c r="Y81" s="674"/>
      <c r="Z81" s="674"/>
      <c r="AA81" s="674"/>
      <c r="AB81" s="674"/>
      <c r="AC81" s="674"/>
      <c r="AD81" s="674"/>
      <c r="AE81" s="674"/>
      <c r="AF81" s="674"/>
      <c r="AG81" s="674"/>
      <c r="AH81" s="674"/>
      <c r="AI81" s="674"/>
      <c r="AJ81" s="674"/>
      <c r="AK81" s="674"/>
      <c r="AL81" s="674"/>
      <c r="AM81" s="674"/>
      <c r="AN81" s="674"/>
      <c r="AO81" s="674"/>
      <c r="AP81" s="674"/>
      <c r="AQ81" s="674"/>
      <c r="AR81" s="674"/>
      <c r="AS81" s="674"/>
      <c r="AT81" s="674"/>
      <c r="AU81" s="674"/>
      <c r="AV81" s="674"/>
      <c r="AW81" s="674"/>
      <c r="AX81" s="674"/>
      <c r="AY81" s="674"/>
      <c r="AZ81" s="674"/>
      <c r="BA81" s="674"/>
      <c r="BB81" s="674"/>
      <c r="BC81" s="674"/>
      <c r="BD81" s="674"/>
      <c r="BE81" s="674"/>
      <c r="BF81" s="674"/>
      <c r="BG81" s="674"/>
      <c r="BH81" s="674"/>
      <c r="BI81" s="674"/>
      <c r="BJ81" s="674"/>
      <c r="BK81" s="674"/>
      <c r="BL81" s="674"/>
      <c r="BM81" s="674"/>
      <c r="BN81" s="674"/>
      <c r="BO81" s="674"/>
      <c r="BP81" s="674"/>
      <c r="BQ81" s="674"/>
      <c r="BR81" s="674"/>
      <c r="BS81" s="674"/>
      <c r="BT81" s="674"/>
      <c r="BU81" s="674"/>
      <c r="BV81" s="674"/>
      <c r="BW81" s="674"/>
      <c r="BX81" s="674"/>
      <c r="BY81" s="674"/>
      <c r="BZ81" s="675"/>
    </row>
    <row r="82" spans="1:90" ht="15.75" customHeight="1" thickBot="1">
      <c r="B82" s="677"/>
      <c r="C82" s="678"/>
      <c r="D82" s="678"/>
      <c r="E82" s="678"/>
      <c r="F82" s="678"/>
      <c r="G82" s="678"/>
      <c r="H82" s="678"/>
      <c r="I82" s="678"/>
      <c r="J82" s="678"/>
      <c r="K82" s="678"/>
      <c r="L82" s="678"/>
      <c r="M82" s="678"/>
      <c r="N82" s="678"/>
      <c r="O82" s="678"/>
      <c r="P82" s="678"/>
      <c r="Q82" s="678"/>
      <c r="R82" s="678"/>
      <c r="S82" s="678"/>
      <c r="T82" s="678"/>
      <c r="U82" s="678"/>
      <c r="V82" s="678"/>
      <c r="W82" s="678"/>
      <c r="X82" s="678"/>
      <c r="Y82" s="678"/>
      <c r="Z82" s="678"/>
      <c r="AA82" s="678"/>
      <c r="AB82" s="678"/>
      <c r="AC82" s="678"/>
      <c r="AD82" s="678"/>
      <c r="AE82" s="678"/>
      <c r="AF82" s="678"/>
      <c r="AG82" s="678"/>
      <c r="AH82" s="678"/>
      <c r="AI82" s="678"/>
      <c r="AJ82" s="678"/>
      <c r="AK82" s="678"/>
      <c r="AL82" s="678"/>
      <c r="AM82" s="678"/>
      <c r="AN82" s="678"/>
      <c r="AO82" s="678"/>
      <c r="AP82" s="678"/>
      <c r="AQ82" s="678"/>
      <c r="AR82" s="678"/>
      <c r="AS82" s="678"/>
      <c r="AT82" s="678"/>
      <c r="AU82" s="678"/>
      <c r="AV82" s="678"/>
      <c r="AW82" s="678"/>
      <c r="AX82" s="678"/>
      <c r="AY82" s="678"/>
      <c r="AZ82" s="678"/>
      <c r="BA82" s="678"/>
      <c r="BB82" s="678"/>
      <c r="BC82" s="678"/>
      <c r="BD82" s="678"/>
      <c r="BE82" s="678"/>
      <c r="BF82" s="678"/>
      <c r="BG82" s="678"/>
      <c r="BH82" s="678"/>
      <c r="BI82" s="678"/>
      <c r="BJ82" s="678"/>
      <c r="BK82" s="678"/>
      <c r="BL82" s="678"/>
      <c r="BM82" s="678"/>
      <c r="BN82" s="678"/>
      <c r="BO82" s="678"/>
      <c r="BP82" s="678"/>
      <c r="BQ82" s="678"/>
      <c r="BR82" s="678"/>
      <c r="BS82" s="678"/>
      <c r="BT82" s="678"/>
      <c r="BU82" s="678"/>
      <c r="BV82" s="678"/>
      <c r="BW82" s="678"/>
      <c r="BX82" s="678"/>
      <c r="BY82" s="678"/>
      <c r="BZ82" s="679"/>
    </row>
    <row r="83" spans="1:90" s="18" customFormat="1" ht="19.5" customHeight="1">
      <c r="A83" s="17"/>
      <c r="B83" s="81"/>
      <c r="C83" s="79" t="s">
        <v>167</v>
      </c>
      <c r="D83" s="79"/>
      <c r="E83" s="79"/>
      <c r="F83" s="79"/>
      <c r="G83" s="79"/>
      <c r="H83" s="79"/>
      <c r="I83" s="79"/>
      <c r="J83" s="79"/>
      <c r="K83" s="79"/>
      <c r="L83" s="79"/>
      <c r="M83" s="79"/>
      <c r="N83" s="79"/>
      <c r="O83" s="79"/>
      <c r="P83" s="79"/>
      <c r="Q83" s="79"/>
      <c r="R83" s="79"/>
      <c r="S83" s="79"/>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193" t="s">
        <v>271</v>
      </c>
      <c r="BS83" s="82"/>
      <c r="BT83" s="82"/>
      <c r="BU83" s="82"/>
      <c r="BV83" s="82"/>
      <c r="BW83" s="82"/>
      <c r="BX83" s="82"/>
      <c r="BY83" s="82"/>
      <c r="BZ83" s="83"/>
      <c r="CB83" s="38"/>
      <c r="CC83" s="38"/>
      <c r="CD83" s="38"/>
      <c r="CE83" s="38"/>
      <c r="CF83" s="38"/>
      <c r="CG83" s="38"/>
      <c r="CH83" s="38"/>
      <c r="CI83" s="38"/>
    </row>
    <row r="84" spans="1:90" s="18" customFormat="1" ht="32.25" customHeight="1">
      <c r="A84" s="17"/>
      <c r="B84" s="84"/>
      <c r="C84" s="54"/>
      <c r="D84" s="54"/>
      <c r="E84" s="610" t="s">
        <v>168</v>
      </c>
      <c r="F84" s="565"/>
      <c r="G84" s="565"/>
      <c r="H84" s="565"/>
      <c r="I84" s="565"/>
      <c r="J84" s="565"/>
      <c r="K84" s="565"/>
      <c r="L84" s="565"/>
      <c r="M84" s="565"/>
      <c r="N84" s="565"/>
      <c r="O84" s="565"/>
      <c r="P84" s="565"/>
      <c r="Q84" s="565"/>
      <c r="R84" s="565"/>
      <c r="S84" s="565"/>
      <c r="T84" s="565"/>
      <c r="U84" s="565"/>
      <c r="V84" s="565"/>
      <c r="W84" s="565"/>
      <c r="X84" s="565"/>
      <c r="Y84" s="566"/>
      <c r="Z84" s="532" t="s">
        <v>270</v>
      </c>
      <c r="AA84" s="532"/>
      <c r="AB84" s="532"/>
      <c r="AC84" s="532"/>
      <c r="AD84" s="532"/>
      <c r="AE84" s="532"/>
      <c r="AF84" s="532"/>
      <c r="AG84" s="532"/>
      <c r="AH84" s="532"/>
      <c r="AI84" s="532"/>
      <c r="AJ84" s="532"/>
      <c r="AK84" s="532"/>
      <c r="AL84" s="532"/>
      <c r="AM84" s="532"/>
      <c r="AN84" s="532"/>
      <c r="AO84" s="778" t="s">
        <v>332</v>
      </c>
      <c r="AP84" s="779"/>
      <c r="AQ84" s="779"/>
      <c r="AR84" s="779"/>
      <c r="AS84" s="779"/>
      <c r="AT84" s="779"/>
      <c r="AU84" s="779"/>
      <c r="AV84" s="779"/>
      <c r="AW84" s="779"/>
      <c r="AX84" s="779"/>
      <c r="AY84" s="779"/>
      <c r="AZ84" s="779"/>
      <c r="BA84" s="779"/>
      <c r="BB84" s="779"/>
      <c r="BC84" s="779"/>
      <c r="BD84" s="532" t="s">
        <v>216</v>
      </c>
      <c r="BE84" s="532"/>
      <c r="BF84" s="532"/>
      <c r="BG84" s="532"/>
      <c r="BH84" s="532"/>
      <c r="BI84" s="532"/>
      <c r="BJ84" s="532"/>
      <c r="BK84" s="532"/>
      <c r="BL84" s="532"/>
      <c r="BM84" s="532"/>
      <c r="BN84" s="532"/>
      <c r="BO84" s="532"/>
      <c r="BP84" s="532"/>
      <c r="BQ84" s="532"/>
      <c r="BR84" s="532"/>
      <c r="BS84" s="192"/>
      <c r="BT84" s="148"/>
      <c r="BU84" s="148"/>
      <c r="BV84" s="148"/>
      <c r="BW84" s="148"/>
      <c r="BX84" s="148"/>
      <c r="BY84" s="85"/>
      <c r="BZ84" s="86"/>
      <c r="CB84" s="38"/>
      <c r="CC84" s="38"/>
      <c r="CD84" s="38"/>
      <c r="CE84" s="38"/>
      <c r="CF84" s="38"/>
      <c r="CG84" s="38"/>
      <c r="CH84" s="38"/>
      <c r="CI84" s="34"/>
    </row>
    <row r="85" spans="1:90" s="18" customFormat="1" ht="17.25" customHeight="1">
      <c r="A85" s="17"/>
      <c r="B85" s="98"/>
      <c r="C85" s="100"/>
      <c r="D85" s="100"/>
      <c r="E85" s="784" t="s">
        <v>215</v>
      </c>
      <c r="F85" s="785"/>
      <c r="G85" s="785"/>
      <c r="H85" s="785"/>
      <c r="I85" s="785"/>
      <c r="J85" s="785"/>
      <c r="K85" s="785"/>
      <c r="L85" s="785"/>
      <c r="M85" s="785"/>
      <c r="N85" s="785"/>
      <c r="O85" s="785"/>
      <c r="P85" s="785"/>
      <c r="Q85" s="785"/>
      <c r="R85" s="785"/>
      <c r="S85" s="785"/>
      <c r="T85" s="785"/>
      <c r="U85" s="785"/>
      <c r="V85" s="785"/>
      <c r="W85" s="785"/>
      <c r="X85" s="785"/>
      <c r="Y85" s="786"/>
      <c r="Z85" s="780">
        <f>'C-1①経費内訳（１年目）'!C7</f>
        <v>0</v>
      </c>
      <c r="AA85" s="781"/>
      <c r="AB85" s="781"/>
      <c r="AC85" s="781"/>
      <c r="AD85" s="781"/>
      <c r="AE85" s="781"/>
      <c r="AF85" s="781"/>
      <c r="AG85" s="781"/>
      <c r="AH85" s="781"/>
      <c r="AI85" s="781"/>
      <c r="AJ85" s="781"/>
      <c r="AK85" s="781"/>
      <c r="AL85" s="565" t="s">
        <v>6</v>
      </c>
      <c r="AM85" s="565"/>
      <c r="AN85" s="566"/>
      <c r="AO85" s="780">
        <f>'C-1①経費内訳（１年目）'!E24</f>
        <v>0</v>
      </c>
      <c r="AP85" s="781"/>
      <c r="AQ85" s="781"/>
      <c r="AR85" s="781"/>
      <c r="AS85" s="781"/>
      <c r="AT85" s="781"/>
      <c r="AU85" s="781"/>
      <c r="AV85" s="781"/>
      <c r="AW85" s="781"/>
      <c r="AX85" s="781"/>
      <c r="AY85" s="781"/>
      <c r="AZ85" s="781"/>
      <c r="BA85" s="565" t="s">
        <v>6</v>
      </c>
      <c r="BB85" s="565"/>
      <c r="BC85" s="566"/>
      <c r="BD85" s="780">
        <f>'C-1①経費内訳（１年目）'!K9</f>
        <v>0</v>
      </c>
      <c r="BE85" s="781"/>
      <c r="BF85" s="781"/>
      <c r="BG85" s="781"/>
      <c r="BH85" s="781"/>
      <c r="BI85" s="781"/>
      <c r="BJ85" s="781"/>
      <c r="BK85" s="781"/>
      <c r="BL85" s="781"/>
      <c r="BM85" s="781"/>
      <c r="BN85" s="781"/>
      <c r="BO85" s="781"/>
      <c r="BP85" s="565" t="s">
        <v>6</v>
      </c>
      <c r="BQ85" s="565"/>
      <c r="BR85" s="566"/>
      <c r="BS85" s="207"/>
      <c r="BT85" s="208"/>
      <c r="BU85" s="208"/>
      <c r="BV85" s="208"/>
      <c r="BW85" s="208"/>
      <c r="BX85" s="208"/>
      <c r="BY85" s="100"/>
      <c r="BZ85" s="55"/>
      <c r="CK85" s="452" t="s">
        <v>271</v>
      </c>
    </row>
    <row r="86" spans="1:90" s="18" customFormat="1" ht="17.25" customHeight="1">
      <c r="A86" s="17"/>
      <c r="B86" s="98"/>
      <c r="C86" s="100"/>
      <c r="D86" s="100"/>
      <c r="E86" s="784" t="s">
        <v>280</v>
      </c>
      <c r="F86" s="785"/>
      <c r="G86" s="785"/>
      <c r="H86" s="785"/>
      <c r="I86" s="785"/>
      <c r="J86" s="785"/>
      <c r="K86" s="785"/>
      <c r="L86" s="785"/>
      <c r="M86" s="785"/>
      <c r="N86" s="785"/>
      <c r="O86" s="785"/>
      <c r="P86" s="785"/>
      <c r="Q86" s="785"/>
      <c r="R86" s="785"/>
      <c r="S86" s="785"/>
      <c r="T86" s="785"/>
      <c r="U86" s="785"/>
      <c r="V86" s="785"/>
      <c r="W86" s="785"/>
      <c r="X86" s="785"/>
      <c r="Y86" s="786"/>
      <c r="Z86" s="780">
        <f>'C-1②経費内訳（２年目）'!C7</f>
        <v>0</v>
      </c>
      <c r="AA86" s="781"/>
      <c r="AB86" s="781"/>
      <c r="AC86" s="781"/>
      <c r="AD86" s="781"/>
      <c r="AE86" s="781"/>
      <c r="AF86" s="781"/>
      <c r="AG86" s="781"/>
      <c r="AH86" s="781"/>
      <c r="AI86" s="781"/>
      <c r="AJ86" s="781"/>
      <c r="AK86" s="781"/>
      <c r="AL86" s="565" t="s">
        <v>6</v>
      </c>
      <c r="AM86" s="565"/>
      <c r="AN86" s="566"/>
      <c r="AO86" s="780">
        <f>'C-1②経費内訳（２年目）'!E24</f>
        <v>0</v>
      </c>
      <c r="AP86" s="781"/>
      <c r="AQ86" s="781"/>
      <c r="AR86" s="781"/>
      <c r="AS86" s="781"/>
      <c r="AT86" s="781"/>
      <c r="AU86" s="781"/>
      <c r="AV86" s="781"/>
      <c r="AW86" s="781"/>
      <c r="AX86" s="781"/>
      <c r="AY86" s="781"/>
      <c r="AZ86" s="781"/>
      <c r="BA86" s="565" t="s">
        <v>6</v>
      </c>
      <c r="BB86" s="565"/>
      <c r="BC86" s="566"/>
      <c r="BD86" s="780">
        <f>'C-1②経費内訳（２年目）'!K9</f>
        <v>0</v>
      </c>
      <c r="BE86" s="781"/>
      <c r="BF86" s="781"/>
      <c r="BG86" s="781"/>
      <c r="BH86" s="781"/>
      <c r="BI86" s="781"/>
      <c r="BJ86" s="781"/>
      <c r="BK86" s="781"/>
      <c r="BL86" s="781"/>
      <c r="BM86" s="781"/>
      <c r="BN86" s="781"/>
      <c r="BO86" s="781"/>
      <c r="BP86" s="565" t="s">
        <v>6</v>
      </c>
      <c r="BQ86" s="565"/>
      <c r="BR86" s="566"/>
      <c r="BS86" s="207"/>
      <c r="BT86" s="208"/>
      <c r="BU86" s="208"/>
      <c r="BV86" s="208"/>
      <c r="BW86" s="208"/>
      <c r="BX86" s="208"/>
      <c r="BY86" s="100"/>
      <c r="BZ86" s="55"/>
      <c r="CB86" s="800" t="s">
        <v>168</v>
      </c>
      <c r="CC86" s="800"/>
      <c r="CD86" s="800"/>
      <c r="CE86" s="800"/>
      <c r="CF86" s="502" t="s">
        <v>288</v>
      </c>
      <c r="CG86" s="502"/>
      <c r="CH86" s="802" t="s">
        <v>289</v>
      </c>
      <c r="CI86" s="803"/>
      <c r="CJ86" s="799" t="s">
        <v>327</v>
      </c>
      <c r="CK86" s="800"/>
    </row>
    <row r="87" spans="1:90" s="18" customFormat="1" ht="17.25" customHeight="1">
      <c r="A87" s="17"/>
      <c r="B87" s="98"/>
      <c r="C87" s="100"/>
      <c r="D87" s="100"/>
      <c r="E87" s="784" t="s">
        <v>183</v>
      </c>
      <c r="F87" s="785"/>
      <c r="G87" s="785"/>
      <c r="H87" s="785"/>
      <c r="I87" s="785"/>
      <c r="J87" s="785"/>
      <c r="K87" s="785"/>
      <c r="L87" s="785"/>
      <c r="M87" s="785"/>
      <c r="N87" s="785"/>
      <c r="O87" s="785"/>
      <c r="P87" s="785"/>
      <c r="Q87" s="785"/>
      <c r="R87" s="785"/>
      <c r="S87" s="785"/>
      <c r="T87" s="785"/>
      <c r="U87" s="785"/>
      <c r="V87" s="785"/>
      <c r="W87" s="785"/>
      <c r="X87" s="785"/>
      <c r="Y87" s="786"/>
      <c r="Z87" s="780">
        <f>'C-1③経費内訳（全体) '!C7</f>
        <v>0</v>
      </c>
      <c r="AA87" s="781"/>
      <c r="AB87" s="781"/>
      <c r="AC87" s="781"/>
      <c r="AD87" s="781"/>
      <c r="AE87" s="781"/>
      <c r="AF87" s="781"/>
      <c r="AG87" s="781"/>
      <c r="AH87" s="781"/>
      <c r="AI87" s="781"/>
      <c r="AJ87" s="781"/>
      <c r="AK87" s="781"/>
      <c r="AL87" s="565" t="s">
        <v>6</v>
      </c>
      <c r="AM87" s="565"/>
      <c r="AN87" s="566"/>
      <c r="AO87" s="780">
        <f>'C-1③経費内訳（全体) '!E24</f>
        <v>0</v>
      </c>
      <c r="AP87" s="781"/>
      <c r="AQ87" s="781"/>
      <c r="AR87" s="781"/>
      <c r="AS87" s="781"/>
      <c r="AT87" s="781"/>
      <c r="AU87" s="781"/>
      <c r="AV87" s="781"/>
      <c r="AW87" s="781"/>
      <c r="AX87" s="781"/>
      <c r="AY87" s="781"/>
      <c r="AZ87" s="781"/>
      <c r="BA87" s="565" t="s">
        <v>6</v>
      </c>
      <c r="BB87" s="565"/>
      <c r="BC87" s="566"/>
      <c r="BD87" s="780">
        <f>'C-1③経費内訳（全体) '!K9</f>
        <v>0</v>
      </c>
      <c r="BE87" s="781"/>
      <c r="BF87" s="781"/>
      <c r="BG87" s="781"/>
      <c r="BH87" s="781"/>
      <c r="BI87" s="781"/>
      <c r="BJ87" s="781"/>
      <c r="BK87" s="781"/>
      <c r="BL87" s="781"/>
      <c r="BM87" s="781"/>
      <c r="BN87" s="781"/>
      <c r="BO87" s="781"/>
      <c r="BP87" s="565" t="s">
        <v>6</v>
      </c>
      <c r="BQ87" s="565"/>
      <c r="BR87" s="566"/>
      <c r="BS87" s="207"/>
      <c r="BT87" s="208"/>
      <c r="BU87" s="208"/>
      <c r="BV87" s="208"/>
      <c r="BW87" s="208"/>
      <c r="BX87" s="208"/>
      <c r="BY87" s="100"/>
      <c r="BZ87" s="55"/>
      <c r="CB87" s="800"/>
      <c r="CC87" s="800"/>
      <c r="CD87" s="800"/>
      <c r="CE87" s="800"/>
      <c r="CF87" s="502"/>
      <c r="CG87" s="502"/>
      <c r="CH87" s="803"/>
      <c r="CI87" s="803"/>
      <c r="CJ87" s="800"/>
      <c r="CK87" s="800"/>
    </row>
    <row r="88" spans="1:90" s="18" customFormat="1" ht="17.25" customHeight="1">
      <c r="A88" s="17"/>
      <c r="B88" s="98"/>
      <c r="C88" s="100"/>
      <c r="D88" s="100"/>
      <c r="E88" s="784" t="s">
        <v>328</v>
      </c>
      <c r="F88" s="785"/>
      <c r="G88" s="785"/>
      <c r="H88" s="785"/>
      <c r="I88" s="785"/>
      <c r="J88" s="785"/>
      <c r="K88" s="785"/>
      <c r="L88" s="785"/>
      <c r="M88" s="785"/>
      <c r="N88" s="785"/>
      <c r="O88" s="785"/>
      <c r="P88" s="785"/>
      <c r="Q88" s="785"/>
      <c r="R88" s="785"/>
      <c r="S88" s="785"/>
      <c r="T88" s="785"/>
      <c r="U88" s="785"/>
      <c r="V88" s="785"/>
      <c r="W88" s="785"/>
      <c r="X88" s="785"/>
      <c r="Y88" s="786"/>
      <c r="Z88" s="780" t="s">
        <v>93</v>
      </c>
      <c r="AA88" s="781"/>
      <c r="AB88" s="781"/>
      <c r="AC88" s="781"/>
      <c r="AD88" s="781"/>
      <c r="AE88" s="781"/>
      <c r="AF88" s="781"/>
      <c r="AG88" s="781"/>
      <c r="AH88" s="781"/>
      <c r="AI88" s="781"/>
      <c r="AJ88" s="781"/>
      <c r="AK88" s="781"/>
      <c r="AL88" s="565"/>
      <c r="AM88" s="565"/>
      <c r="AN88" s="566"/>
      <c r="AO88" s="780">
        <f>CJ90</f>
        <v>0</v>
      </c>
      <c r="AP88" s="781"/>
      <c r="AQ88" s="781"/>
      <c r="AR88" s="781"/>
      <c r="AS88" s="781"/>
      <c r="AT88" s="781"/>
      <c r="AU88" s="781"/>
      <c r="AV88" s="781"/>
      <c r="AW88" s="781"/>
      <c r="AX88" s="781"/>
      <c r="AY88" s="781"/>
      <c r="AZ88" s="781"/>
      <c r="BA88" s="565" t="s">
        <v>6</v>
      </c>
      <c r="BB88" s="565"/>
      <c r="BC88" s="566"/>
      <c r="BD88" s="780" t="s">
        <v>93</v>
      </c>
      <c r="BE88" s="781"/>
      <c r="BF88" s="781"/>
      <c r="BG88" s="781"/>
      <c r="BH88" s="781"/>
      <c r="BI88" s="781"/>
      <c r="BJ88" s="781"/>
      <c r="BK88" s="781"/>
      <c r="BL88" s="781"/>
      <c r="BM88" s="781"/>
      <c r="BN88" s="781"/>
      <c r="BO88" s="781"/>
      <c r="BP88" s="565"/>
      <c r="BQ88" s="565"/>
      <c r="BR88" s="566"/>
      <c r="BS88" s="207"/>
      <c r="BT88" s="208"/>
      <c r="BU88" s="208"/>
      <c r="BV88" s="208"/>
      <c r="BW88" s="208"/>
      <c r="BX88" s="208"/>
      <c r="BY88" s="100"/>
      <c r="BZ88" s="55"/>
      <c r="CB88" s="532" t="s">
        <v>290</v>
      </c>
      <c r="CC88" s="532"/>
      <c r="CD88" s="532"/>
      <c r="CE88" s="532"/>
      <c r="CF88" s="780">
        <f>'C-1①経費内訳（１年目）'!K7-'C-2①経費内訳表（１年目）'!U54</f>
        <v>0</v>
      </c>
      <c r="CG88" s="801" t="s">
        <v>6</v>
      </c>
      <c r="CH88" s="780">
        <f>'C-1①経費内訳（１年目）'!K9-ROUNDDOWN('C-2①経費内訳表（１年目）'!U54*1/3,-3)</f>
        <v>0</v>
      </c>
      <c r="CI88" s="801"/>
      <c r="CJ88" s="780">
        <f>CF88-CH88</f>
        <v>0</v>
      </c>
      <c r="CK88" s="801"/>
    </row>
    <row r="89" spans="1:90" s="18" customFormat="1" ht="19.5" customHeight="1" thickBot="1">
      <c r="A89" s="17"/>
      <c r="B89" s="88"/>
      <c r="C89" s="89"/>
      <c r="D89" s="89"/>
      <c r="E89" s="90"/>
      <c r="F89" s="90"/>
      <c r="G89" s="90"/>
      <c r="H89" s="90"/>
      <c r="I89" s="90"/>
      <c r="J89" s="90"/>
      <c r="K89" s="90"/>
      <c r="L89" s="90"/>
      <c r="M89" s="90"/>
      <c r="N89" s="90"/>
      <c r="O89" s="90"/>
      <c r="P89" s="90"/>
      <c r="Q89" s="90"/>
      <c r="R89" s="90"/>
      <c r="S89" s="90"/>
      <c r="T89" s="90"/>
      <c r="U89" s="90"/>
      <c r="V89" s="91"/>
      <c r="W89" s="91"/>
      <c r="X89" s="91"/>
      <c r="Y89" s="91"/>
      <c r="Z89" s="91"/>
      <c r="AA89" s="91"/>
      <c r="AB89" s="91"/>
      <c r="AC89" s="91"/>
      <c r="AD89" s="91"/>
      <c r="AE89" s="91"/>
      <c r="AF89" s="91"/>
      <c r="AG89" s="91"/>
      <c r="AH89" s="92"/>
      <c r="AI89" s="92"/>
      <c r="AJ89" s="92"/>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3"/>
      <c r="BR89" s="93"/>
      <c r="BS89" s="93"/>
      <c r="BT89" s="93"/>
      <c r="BU89" s="93"/>
      <c r="BV89" s="93"/>
      <c r="BW89" s="93"/>
      <c r="BX89" s="93"/>
      <c r="BY89" s="89"/>
      <c r="BZ89" s="94"/>
      <c r="CB89" s="532" t="s">
        <v>268</v>
      </c>
      <c r="CC89" s="532"/>
      <c r="CD89" s="532"/>
      <c r="CE89" s="532"/>
      <c r="CF89" s="780">
        <f>'C-1②経費内訳（２年目）'!K7-'C-2②経費内訳表（２年目）'!U54</f>
        <v>0</v>
      </c>
      <c r="CG89" s="801" t="s">
        <v>6</v>
      </c>
      <c r="CH89" s="780">
        <f>'C-1②経費内訳（２年目）'!K9-ROUNDDOWN('C-2②経費内訳表（２年目）'!U54*1/3,-3)</f>
        <v>0</v>
      </c>
      <c r="CI89" s="801"/>
      <c r="CJ89" s="780">
        <f t="shared" ref="CJ89:CJ90" si="0">CF89-CH89</f>
        <v>0</v>
      </c>
      <c r="CK89" s="801"/>
    </row>
    <row r="90" spans="1:90" ht="17.25" customHeight="1">
      <c r="B90" s="98"/>
      <c r="C90" s="522" t="s">
        <v>217</v>
      </c>
      <c r="D90" s="522"/>
      <c r="E90" s="522"/>
      <c r="F90" s="522"/>
      <c r="G90" s="522"/>
      <c r="H90" s="522"/>
      <c r="I90" s="522"/>
      <c r="J90" s="522"/>
      <c r="K90" s="522"/>
      <c r="L90" s="522"/>
      <c r="M90" s="522"/>
      <c r="N90" s="522"/>
      <c r="O90" s="522"/>
      <c r="P90" s="522"/>
      <c r="Q90" s="522"/>
      <c r="R90" s="522"/>
      <c r="S90" s="522"/>
      <c r="T90" s="522"/>
      <c r="U90" s="522"/>
      <c r="V90" s="522"/>
      <c r="W90" s="522"/>
      <c r="X90" s="522"/>
      <c r="Y90" s="522"/>
      <c r="Z90" s="522"/>
      <c r="AA90" s="522"/>
      <c r="AB90" s="522"/>
      <c r="AC90" s="522"/>
      <c r="AD90" s="522"/>
      <c r="AE90" s="522"/>
      <c r="AF90" s="522"/>
      <c r="AG90" s="522"/>
      <c r="AH90" s="522"/>
      <c r="AI90" s="522"/>
      <c r="AJ90" s="522"/>
      <c r="AK90" s="522"/>
      <c r="AL90" s="522"/>
      <c r="AM90" s="522"/>
      <c r="AN90" s="522"/>
      <c r="AO90" s="522"/>
      <c r="AP90" s="522"/>
      <c r="AQ90" s="522"/>
      <c r="AR90" s="522"/>
      <c r="AS90" s="522"/>
      <c r="AT90" s="522"/>
      <c r="AU90" s="522"/>
      <c r="AV90" s="522"/>
      <c r="AW90" s="522"/>
      <c r="AX90" s="522"/>
      <c r="AY90" s="522"/>
      <c r="AZ90" s="522"/>
      <c r="BA90" s="522"/>
      <c r="BB90" s="522"/>
      <c r="BC90" s="522"/>
      <c r="BD90" s="522"/>
      <c r="BE90" s="522"/>
      <c r="BF90" s="522"/>
      <c r="BG90" s="522"/>
      <c r="BH90" s="522"/>
      <c r="BI90" s="522"/>
      <c r="BJ90" s="522"/>
      <c r="BK90" s="522"/>
      <c r="BL90" s="522"/>
      <c r="BM90" s="522"/>
      <c r="BN90" s="522"/>
      <c r="BO90" s="522"/>
      <c r="BP90" s="522"/>
      <c r="BQ90" s="522"/>
      <c r="BR90" s="522"/>
      <c r="BS90" s="522"/>
      <c r="BT90" s="522"/>
      <c r="BU90" s="522"/>
      <c r="BV90" s="522"/>
      <c r="BW90" s="522"/>
      <c r="BX90" s="522"/>
      <c r="BY90" s="85"/>
      <c r="BZ90" s="55"/>
      <c r="CB90" s="532" t="s">
        <v>269</v>
      </c>
      <c r="CC90" s="532"/>
      <c r="CD90" s="532"/>
      <c r="CE90" s="532"/>
      <c r="CF90" s="780">
        <f>SUM(CF88:CG89)</f>
        <v>0</v>
      </c>
      <c r="CG90" s="801" t="s">
        <v>6</v>
      </c>
      <c r="CH90" s="780">
        <f>SUM(CH88:CI89)</f>
        <v>0</v>
      </c>
      <c r="CI90" s="801" t="s">
        <v>272</v>
      </c>
      <c r="CJ90" s="780">
        <f t="shared" si="0"/>
        <v>0</v>
      </c>
      <c r="CK90" s="801"/>
      <c r="CL90" s="500" t="s">
        <v>329</v>
      </c>
    </row>
    <row r="91" spans="1:90" s="18" customFormat="1" ht="17.25" customHeight="1">
      <c r="A91" s="17"/>
      <c r="B91" s="443"/>
      <c r="C91" s="148"/>
      <c r="D91" s="148"/>
      <c r="E91" s="148"/>
      <c r="G91" s="148"/>
      <c r="H91" s="148"/>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444"/>
      <c r="CB91" s="38"/>
      <c r="CC91" s="38"/>
      <c r="CD91" s="38"/>
      <c r="CE91" s="38"/>
      <c r="CF91" s="38"/>
      <c r="CG91" s="38"/>
      <c r="CH91" s="38"/>
      <c r="CI91" s="38"/>
    </row>
    <row r="92" spans="1:90" s="18" customFormat="1" ht="17.25" customHeight="1">
      <c r="A92" s="17"/>
      <c r="B92" s="443"/>
      <c r="C92" s="148"/>
      <c r="D92" s="148"/>
      <c r="E92" s="148"/>
      <c r="F92" s="208" t="s">
        <v>116</v>
      </c>
      <c r="G92" s="148"/>
      <c r="H92" s="148"/>
      <c r="I92" s="148"/>
      <c r="J92" s="148"/>
      <c r="K92" s="148"/>
      <c r="L92" s="148"/>
      <c r="M92" s="148"/>
      <c r="N92" s="148"/>
      <c r="O92" s="148"/>
      <c r="P92" s="148"/>
      <c r="Q92" s="148"/>
      <c r="R92" s="148"/>
      <c r="S92" s="148"/>
      <c r="T92" s="148"/>
      <c r="U92" s="148"/>
      <c r="V92" s="148"/>
      <c r="W92" s="148"/>
      <c r="X92" s="148"/>
      <c r="Y92" s="148"/>
      <c r="Z92" s="148"/>
      <c r="AA92" s="148"/>
      <c r="AB92" s="148"/>
      <c r="AC92" s="148"/>
      <c r="AD92" s="148"/>
      <c r="AE92" s="148"/>
      <c r="AF92" s="148"/>
      <c r="AG92" s="148"/>
      <c r="AH92" s="148"/>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c r="BI92" s="148"/>
      <c r="BJ92" s="148"/>
      <c r="BK92" s="148"/>
      <c r="BL92" s="148"/>
      <c r="BM92" s="148"/>
      <c r="BN92" s="148"/>
      <c r="BO92" s="148"/>
      <c r="BP92" s="148"/>
      <c r="BQ92" s="148"/>
      <c r="BR92" s="148"/>
      <c r="BS92" s="148"/>
      <c r="BT92" s="148"/>
      <c r="BU92" s="148"/>
      <c r="BV92" s="148"/>
      <c r="BW92" s="148"/>
      <c r="BX92" s="148"/>
      <c r="BY92" s="148"/>
      <c r="BZ92" s="444"/>
      <c r="CB92" s="38"/>
      <c r="CC92" s="38"/>
      <c r="CD92" s="38"/>
      <c r="CE92" s="38"/>
      <c r="CF92" s="38"/>
      <c r="CG92" s="38"/>
      <c r="CH92" s="38"/>
      <c r="CI92" s="38"/>
    </row>
    <row r="93" spans="1:90" s="18" customFormat="1" ht="17.25" customHeight="1">
      <c r="A93" s="17"/>
      <c r="B93" s="443"/>
      <c r="C93" s="148"/>
      <c r="D93" s="148"/>
      <c r="E93" s="148"/>
      <c r="F93" s="20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c r="BI93" s="148"/>
      <c r="BJ93" s="148"/>
      <c r="BK93" s="148"/>
      <c r="BL93" s="148"/>
      <c r="BM93" s="148"/>
      <c r="BN93" s="148"/>
      <c r="BO93" s="148"/>
      <c r="BP93" s="148"/>
      <c r="BQ93" s="148"/>
      <c r="BR93" s="148"/>
      <c r="BS93" s="148"/>
      <c r="BT93" s="148"/>
      <c r="BU93" s="148"/>
      <c r="BV93" s="148"/>
      <c r="BW93" s="148"/>
      <c r="BX93" s="148"/>
      <c r="BY93" s="148"/>
      <c r="BZ93" s="444"/>
      <c r="CB93" s="38"/>
      <c r="CC93" s="38"/>
      <c r="CD93" s="38"/>
      <c r="CE93" s="38"/>
      <c r="CF93" s="38"/>
      <c r="CG93" s="38"/>
      <c r="CH93" s="38"/>
      <c r="CI93" s="38"/>
    </row>
    <row r="94" spans="1:90" s="18" customFormat="1" ht="17.25" customHeight="1">
      <c r="A94" s="17"/>
      <c r="B94" s="443"/>
      <c r="C94" s="148"/>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444"/>
      <c r="CB94" s="38"/>
      <c r="CC94" s="38"/>
      <c r="CD94" s="38"/>
      <c r="CE94" s="38"/>
      <c r="CF94" s="38"/>
      <c r="CG94" s="38"/>
      <c r="CH94" s="38"/>
      <c r="CI94" s="38"/>
    </row>
    <row r="95" spans="1:90" s="18" customFormat="1" ht="17.25" customHeight="1" thickBot="1">
      <c r="A95" s="17"/>
      <c r="B95" s="445"/>
      <c r="C95" s="446"/>
      <c r="D95" s="446"/>
      <c r="E95" s="446"/>
      <c r="F95" s="446"/>
      <c r="G95" s="446"/>
      <c r="H95" s="446"/>
      <c r="I95" s="446"/>
      <c r="J95" s="446"/>
      <c r="K95" s="446"/>
      <c r="L95" s="446"/>
      <c r="M95" s="446"/>
      <c r="N95" s="446"/>
      <c r="O95" s="446"/>
      <c r="P95" s="446"/>
      <c r="Q95" s="446"/>
      <c r="R95" s="446"/>
      <c r="S95" s="446"/>
      <c r="T95" s="446"/>
      <c r="U95" s="446"/>
      <c r="V95" s="446"/>
      <c r="W95" s="446"/>
      <c r="X95" s="446"/>
      <c r="Y95" s="446"/>
      <c r="Z95" s="446"/>
      <c r="AA95" s="446"/>
      <c r="AB95" s="446"/>
      <c r="AC95" s="446"/>
      <c r="AD95" s="446"/>
      <c r="AE95" s="446"/>
      <c r="AF95" s="446"/>
      <c r="AG95" s="446"/>
      <c r="AH95" s="446"/>
      <c r="AI95" s="446"/>
      <c r="AJ95" s="446"/>
      <c r="AK95" s="446"/>
      <c r="AL95" s="446"/>
      <c r="AM95" s="446"/>
      <c r="AN95" s="446"/>
      <c r="AO95" s="446"/>
      <c r="AP95" s="446"/>
      <c r="AQ95" s="446"/>
      <c r="AR95" s="446"/>
      <c r="AS95" s="446"/>
      <c r="AT95" s="446"/>
      <c r="AU95" s="446"/>
      <c r="AV95" s="446"/>
      <c r="AW95" s="446"/>
      <c r="AX95" s="446"/>
      <c r="AY95" s="446"/>
      <c r="AZ95" s="446"/>
      <c r="BA95" s="446"/>
      <c r="BB95" s="446"/>
      <c r="BC95" s="446"/>
      <c r="BD95" s="446"/>
      <c r="BE95" s="446"/>
      <c r="BF95" s="446"/>
      <c r="BG95" s="446"/>
      <c r="BH95" s="446"/>
      <c r="BI95" s="446"/>
      <c r="BJ95" s="446"/>
      <c r="BK95" s="446"/>
      <c r="BL95" s="446"/>
      <c r="BM95" s="446"/>
      <c r="BN95" s="446"/>
      <c r="BO95" s="446"/>
      <c r="BP95" s="446"/>
      <c r="BQ95" s="446"/>
      <c r="BR95" s="446"/>
      <c r="BS95" s="446"/>
      <c r="BT95" s="446"/>
      <c r="BU95" s="446"/>
      <c r="BV95" s="446"/>
      <c r="BW95" s="446"/>
      <c r="BX95" s="446"/>
      <c r="BY95" s="446"/>
      <c r="BZ95" s="447"/>
      <c r="CB95" s="38"/>
      <c r="CC95" s="38"/>
      <c r="CD95" s="38"/>
      <c r="CE95" s="38"/>
      <c r="CF95" s="38"/>
      <c r="CG95" s="38"/>
      <c r="CH95" s="38"/>
      <c r="CI95" s="38"/>
    </row>
    <row r="96" spans="1:90">
      <c r="B96" s="78"/>
      <c r="C96" s="96" t="s">
        <v>266</v>
      </c>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80"/>
    </row>
    <row r="97" spans="1:87" s="18" customFormat="1" ht="16.5" customHeight="1">
      <c r="A97" s="17"/>
      <c r="B97" s="746"/>
      <c r="C97" s="747"/>
      <c r="D97" s="747"/>
      <c r="E97" s="747"/>
      <c r="F97" s="747"/>
      <c r="G97" s="747"/>
      <c r="H97" s="747"/>
      <c r="I97" s="747"/>
      <c r="J97" s="747"/>
      <c r="K97" s="747"/>
      <c r="L97" s="747"/>
      <c r="M97" s="747"/>
      <c r="N97" s="747"/>
      <c r="O97" s="747"/>
      <c r="P97" s="747"/>
      <c r="Q97" s="747"/>
      <c r="R97" s="747"/>
      <c r="S97" s="747"/>
      <c r="T97" s="747"/>
      <c r="U97" s="747"/>
      <c r="V97" s="747"/>
      <c r="W97" s="747"/>
      <c r="X97" s="747"/>
      <c r="Y97" s="747"/>
      <c r="Z97" s="747"/>
      <c r="AA97" s="747"/>
      <c r="AB97" s="747"/>
      <c r="AC97" s="747"/>
      <c r="AD97" s="747"/>
      <c r="AE97" s="747"/>
      <c r="AF97" s="747"/>
      <c r="AG97" s="747"/>
      <c r="AH97" s="747"/>
      <c r="AI97" s="747"/>
      <c r="AJ97" s="747"/>
      <c r="AK97" s="747"/>
      <c r="AL97" s="747"/>
      <c r="AM97" s="747"/>
      <c r="AN97" s="747"/>
      <c r="AO97" s="747"/>
      <c r="AP97" s="747"/>
      <c r="AQ97" s="747"/>
      <c r="AR97" s="747"/>
      <c r="AS97" s="747"/>
      <c r="AT97" s="747"/>
      <c r="AU97" s="747"/>
      <c r="AV97" s="747"/>
      <c r="AW97" s="747"/>
      <c r="AX97" s="747"/>
      <c r="AY97" s="747"/>
      <c r="AZ97" s="747"/>
      <c r="BA97" s="747"/>
      <c r="BB97" s="747"/>
      <c r="BC97" s="747"/>
      <c r="BD97" s="747"/>
      <c r="BE97" s="747"/>
      <c r="BF97" s="747"/>
      <c r="BG97" s="747"/>
      <c r="BH97" s="747"/>
      <c r="BI97" s="747"/>
      <c r="BJ97" s="747"/>
      <c r="BK97" s="747"/>
      <c r="BL97" s="747"/>
      <c r="BM97" s="747"/>
      <c r="BN97" s="747"/>
      <c r="BO97" s="747"/>
      <c r="BP97" s="747"/>
      <c r="BQ97" s="747"/>
      <c r="BR97" s="747"/>
      <c r="BS97" s="747"/>
      <c r="BT97" s="747"/>
      <c r="BU97" s="747"/>
      <c r="BV97" s="747"/>
      <c r="BW97" s="747"/>
      <c r="BX97" s="747"/>
      <c r="BY97" s="747"/>
      <c r="BZ97" s="748"/>
      <c r="CB97" s="38"/>
      <c r="CC97" s="38"/>
      <c r="CD97" s="38"/>
      <c r="CE97" s="38"/>
      <c r="CF97" s="38"/>
      <c r="CG97" s="38"/>
      <c r="CH97" s="38"/>
      <c r="CI97" s="38"/>
    </row>
    <row r="98" spans="1:87" s="18" customFormat="1" ht="16.5" customHeight="1">
      <c r="A98" s="17"/>
      <c r="B98" s="746"/>
      <c r="C98" s="747"/>
      <c r="D98" s="747"/>
      <c r="E98" s="747"/>
      <c r="F98" s="747"/>
      <c r="G98" s="747"/>
      <c r="H98" s="747"/>
      <c r="I98" s="747"/>
      <c r="J98" s="747"/>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c r="AK98" s="747"/>
      <c r="AL98" s="747"/>
      <c r="AM98" s="747"/>
      <c r="AN98" s="747"/>
      <c r="AO98" s="747"/>
      <c r="AP98" s="747"/>
      <c r="AQ98" s="747"/>
      <c r="AR98" s="747"/>
      <c r="AS98" s="747"/>
      <c r="AT98" s="747"/>
      <c r="AU98" s="747"/>
      <c r="AV98" s="747"/>
      <c r="AW98" s="747"/>
      <c r="AX98" s="747"/>
      <c r="AY98" s="747"/>
      <c r="AZ98" s="747"/>
      <c r="BA98" s="747"/>
      <c r="BB98" s="747"/>
      <c r="BC98" s="747"/>
      <c r="BD98" s="747"/>
      <c r="BE98" s="747"/>
      <c r="BF98" s="747"/>
      <c r="BG98" s="747"/>
      <c r="BH98" s="747"/>
      <c r="BI98" s="747"/>
      <c r="BJ98" s="747"/>
      <c r="BK98" s="747"/>
      <c r="BL98" s="747"/>
      <c r="BM98" s="747"/>
      <c r="BN98" s="747"/>
      <c r="BO98" s="747"/>
      <c r="BP98" s="747"/>
      <c r="BQ98" s="747"/>
      <c r="BR98" s="747"/>
      <c r="BS98" s="747"/>
      <c r="BT98" s="747"/>
      <c r="BU98" s="747"/>
      <c r="BV98" s="747"/>
      <c r="BW98" s="747"/>
      <c r="BX98" s="747"/>
      <c r="BY98" s="747"/>
      <c r="BZ98" s="748"/>
      <c r="CB98" s="38"/>
      <c r="CC98" s="38"/>
      <c r="CD98" s="38"/>
      <c r="CE98" s="38"/>
      <c r="CF98" s="38"/>
      <c r="CG98" s="38"/>
      <c r="CH98" s="38"/>
      <c r="CI98" s="38"/>
    </row>
    <row r="99" spans="1:87" s="18" customFormat="1" ht="16.5" customHeight="1">
      <c r="A99" s="17"/>
      <c r="B99" s="746"/>
      <c r="C99" s="747"/>
      <c r="D99" s="747"/>
      <c r="E99" s="747"/>
      <c r="F99" s="747"/>
      <c r="G99" s="747"/>
      <c r="H99" s="747"/>
      <c r="I99" s="747"/>
      <c r="J99" s="747"/>
      <c r="K99" s="747"/>
      <c r="L99" s="747"/>
      <c r="M99" s="747"/>
      <c r="N99" s="747"/>
      <c r="O99" s="747"/>
      <c r="P99" s="747"/>
      <c r="Q99" s="747"/>
      <c r="R99" s="747"/>
      <c r="S99" s="747"/>
      <c r="T99" s="747"/>
      <c r="U99" s="747"/>
      <c r="V99" s="747"/>
      <c r="W99" s="747"/>
      <c r="X99" s="747"/>
      <c r="Y99" s="747"/>
      <c r="Z99" s="747"/>
      <c r="AA99" s="747"/>
      <c r="AB99" s="747"/>
      <c r="AC99" s="747"/>
      <c r="AD99" s="747"/>
      <c r="AE99" s="747"/>
      <c r="AF99" s="747"/>
      <c r="AG99" s="747"/>
      <c r="AH99" s="747"/>
      <c r="AI99" s="747"/>
      <c r="AJ99" s="747"/>
      <c r="AK99" s="747"/>
      <c r="AL99" s="747"/>
      <c r="AM99" s="747"/>
      <c r="AN99" s="747"/>
      <c r="AO99" s="747"/>
      <c r="AP99" s="747"/>
      <c r="AQ99" s="747"/>
      <c r="AR99" s="747"/>
      <c r="AS99" s="747"/>
      <c r="AT99" s="747"/>
      <c r="AU99" s="747"/>
      <c r="AV99" s="747"/>
      <c r="AW99" s="747"/>
      <c r="AX99" s="747"/>
      <c r="AY99" s="747"/>
      <c r="AZ99" s="747"/>
      <c r="BA99" s="747"/>
      <c r="BB99" s="747"/>
      <c r="BC99" s="747"/>
      <c r="BD99" s="747"/>
      <c r="BE99" s="747"/>
      <c r="BF99" s="747"/>
      <c r="BG99" s="747"/>
      <c r="BH99" s="747"/>
      <c r="BI99" s="747"/>
      <c r="BJ99" s="747"/>
      <c r="BK99" s="747"/>
      <c r="BL99" s="747"/>
      <c r="BM99" s="747"/>
      <c r="BN99" s="747"/>
      <c r="BO99" s="747"/>
      <c r="BP99" s="747"/>
      <c r="BQ99" s="747"/>
      <c r="BR99" s="747"/>
      <c r="BS99" s="747"/>
      <c r="BT99" s="747"/>
      <c r="BU99" s="747"/>
      <c r="BV99" s="747"/>
      <c r="BW99" s="747"/>
      <c r="BX99" s="747"/>
      <c r="BY99" s="747"/>
      <c r="BZ99" s="748"/>
      <c r="CB99" s="38"/>
      <c r="CC99" s="38"/>
      <c r="CD99" s="38"/>
      <c r="CE99" s="38"/>
      <c r="CF99" s="38"/>
      <c r="CG99" s="38"/>
      <c r="CH99" s="38"/>
      <c r="CI99" s="38"/>
    </row>
    <row r="100" spans="1:87" s="18" customFormat="1" ht="16.5" customHeight="1">
      <c r="A100" s="17"/>
      <c r="B100" s="746"/>
      <c r="C100" s="747"/>
      <c r="D100" s="747"/>
      <c r="E100" s="747"/>
      <c r="F100" s="747"/>
      <c r="G100" s="747"/>
      <c r="H100" s="747"/>
      <c r="I100" s="747"/>
      <c r="J100" s="747"/>
      <c r="K100" s="747"/>
      <c r="L100" s="747"/>
      <c r="M100" s="747"/>
      <c r="N100" s="747"/>
      <c r="O100" s="747"/>
      <c r="P100" s="747"/>
      <c r="Q100" s="747"/>
      <c r="R100" s="747"/>
      <c r="S100" s="747"/>
      <c r="T100" s="747"/>
      <c r="U100" s="747"/>
      <c r="V100" s="747"/>
      <c r="W100" s="747"/>
      <c r="X100" s="747"/>
      <c r="Y100" s="747"/>
      <c r="Z100" s="747"/>
      <c r="AA100" s="747"/>
      <c r="AB100" s="747"/>
      <c r="AC100" s="747"/>
      <c r="AD100" s="747"/>
      <c r="AE100" s="747"/>
      <c r="AF100" s="747"/>
      <c r="AG100" s="747"/>
      <c r="AH100" s="747"/>
      <c r="AI100" s="747"/>
      <c r="AJ100" s="747"/>
      <c r="AK100" s="747"/>
      <c r="AL100" s="747"/>
      <c r="AM100" s="747"/>
      <c r="AN100" s="747"/>
      <c r="AO100" s="747"/>
      <c r="AP100" s="747"/>
      <c r="AQ100" s="747"/>
      <c r="AR100" s="747"/>
      <c r="AS100" s="747"/>
      <c r="AT100" s="747"/>
      <c r="AU100" s="747"/>
      <c r="AV100" s="747"/>
      <c r="AW100" s="747"/>
      <c r="AX100" s="747"/>
      <c r="AY100" s="747"/>
      <c r="AZ100" s="747"/>
      <c r="BA100" s="747"/>
      <c r="BB100" s="747"/>
      <c r="BC100" s="747"/>
      <c r="BD100" s="747"/>
      <c r="BE100" s="747"/>
      <c r="BF100" s="747"/>
      <c r="BG100" s="747"/>
      <c r="BH100" s="747"/>
      <c r="BI100" s="747"/>
      <c r="BJ100" s="747"/>
      <c r="BK100" s="747"/>
      <c r="BL100" s="747"/>
      <c r="BM100" s="747"/>
      <c r="BN100" s="747"/>
      <c r="BO100" s="747"/>
      <c r="BP100" s="747"/>
      <c r="BQ100" s="747"/>
      <c r="BR100" s="747"/>
      <c r="BS100" s="747"/>
      <c r="BT100" s="747"/>
      <c r="BU100" s="747"/>
      <c r="BV100" s="747"/>
      <c r="BW100" s="747"/>
      <c r="BX100" s="747"/>
      <c r="BY100" s="747"/>
      <c r="BZ100" s="748"/>
      <c r="CB100" s="38"/>
      <c r="CC100" s="38"/>
      <c r="CD100" s="38"/>
      <c r="CE100" s="38"/>
      <c r="CF100" s="38"/>
      <c r="CG100" s="38"/>
      <c r="CH100" s="38"/>
      <c r="CI100" s="38"/>
    </row>
    <row r="101" spans="1:87" s="18" customFormat="1" ht="16.5" customHeight="1">
      <c r="A101" s="17"/>
      <c r="B101" s="746"/>
      <c r="C101" s="747"/>
      <c r="D101" s="747"/>
      <c r="E101" s="747"/>
      <c r="F101" s="747"/>
      <c r="G101" s="747"/>
      <c r="H101" s="747"/>
      <c r="I101" s="747"/>
      <c r="J101" s="747"/>
      <c r="K101" s="747"/>
      <c r="L101" s="747"/>
      <c r="M101" s="747"/>
      <c r="N101" s="747"/>
      <c r="O101" s="747"/>
      <c r="P101" s="747"/>
      <c r="Q101" s="747"/>
      <c r="R101" s="747"/>
      <c r="S101" s="747"/>
      <c r="T101" s="747"/>
      <c r="U101" s="747"/>
      <c r="V101" s="747"/>
      <c r="W101" s="747"/>
      <c r="X101" s="747"/>
      <c r="Y101" s="747"/>
      <c r="Z101" s="747"/>
      <c r="AA101" s="747"/>
      <c r="AB101" s="747"/>
      <c r="AC101" s="747"/>
      <c r="AD101" s="747"/>
      <c r="AE101" s="747"/>
      <c r="AF101" s="747"/>
      <c r="AG101" s="747"/>
      <c r="AH101" s="747"/>
      <c r="AI101" s="747"/>
      <c r="AJ101" s="747"/>
      <c r="AK101" s="747"/>
      <c r="AL101" s="747"/>
      <c r="AM101" s="747"/>
      <c r="AN101" s="747"/>
      <c r="AO101" s="747"/>
      <c r="AP101" s="747"/>
      <c r="AQ101" s="747"/>
      <c r="AR101" s="747"/>
      <c r="AS101" s="747"/>
      <c r="AT101" s="747"/>
      <c r="AU101" s="747"/>
      <c r="AV101" s="747"/>
      <c r="AW101" s="747"/>
      <c r="AX101" s="747"/>
      <c r="AY101" s="747"/>
      <c r="AZ101" s="747"/>
      <c r="BA101" s="747"/>
      <c r="BB101" s="747"/>
      <c r="BC101" s="747"/>
      <c r="BD101" s="747"/>
      <c r="BE101" s="747"/>
      <c r="BF101" s="747"/>
      <c r="BG101" s="747"/>
      <c r="BH101" s="747"/>
      <c r="BI101" s="747"/>
      <c r="BJ101" s="747"/>
      <c r="BK101" s="747"/>
      <c r="BL101" s="747"/>
      <c r="BM101" s="747"/>
      <c r="BN101" s="747"/>
      <c r="BO101" s="747"/>
      <c r="BP101" s="747"/>
      <c r="BQ101" s="747"/>
      <c r="BR101" s="747"/>
      <c r="BS101" s="747"/>
      <c r="BT101" s="747"/>
      <c r="BU101" s="747"/>
      <c r="BV101" s="747"/>
      <c r="BW101" s="747"/>
      <c r="BX101" s="747"/>
      <c r="BY101" s="747"/>
      <c r="BZ101" s="748"/>
      <c r="CB101" s="38"/>
      <c r="CC101" s="38"/>
      <c r="CD101" s="38"/>
      <c r="CE101" s="38"/>
      <c r="CF101" s="38"/>
      <c r="CG101" s="38"/>
      <c r="CH101" s="38"/>
      <c r="CI101" s="38"/>
    </row>
    <row r="102" spans="1:87" s="18" customFormat="1" ht="16.5" customHeight="1">
      <c r="A102" s="17"/>
      <c r="B102" s="746"/>
      <c r="C102" s="747"/>
      <c r="D102" s="747"/>
      <c r="E102" s="747"/>
      <c r="F102" s="747"/>
      <c r="G102" s="747"/>
      <c r="H102" s="747"/>
      <c r="I102" s="747"/>
      <c r="J102" s="747"/>
      <c r="K102" s="747"/>
      <c r="L102" s="747"/>
      <c r="M102" s="747"/>
      <c r="N102" s="747"/>
      <c r="O102" s="747"/>
      <c r="P102" s="747"/>
      <c r="Q102" s="747"/>
      <c r="R102" s="747"/>
      <c r="S102" s="747"/>
      <c r="T102" s="747"/>
      <c r="U102" s="747"/>
      <c r="V102" s="747"/>
      <c r="W102" s="747"/>
      <c r="X102" s="747"/>
      <c r="Y102" s="747"/>
      <c r="Z102" s="747"/>
      <c r="AA102" s="747"/>
      <c r="AB102" s="747"/>
      <c r="AC102" s="747"/>
      <c r="AD102" s="747"/>
      <c r="AE102" s="747"/>
      <c r="AF102" s="747"/>
      <c r="AG102" s="747"/>
      <c r="AH102" s="747"/>
      <c r="AI102" s="747"/>
      <c r="AJ102" s="747"/>
      <c r="AK102" s="747"/>
      <c r="AL102" s="747"/>
      <c r="AM102" s="747"/>
      <c r="AN102" s="747"/>
      <c r="AO102" s="747"/>
      <c r="AP102" s="747"/>
      <c r="AQ102" s="747"/>
      <c r="AR102" s="747"/>
      <c r="AS102" s="747"/>
      <c r="AT102" s="747"/>
      <c r="AU102" s="747"/>
      <c r="AV102" s="747"/>
      <c r="AW102" s="747"/>
      <c r="AX102" s="747"/>
      <c r="AY102" s="747"/>
      <c r="AZ102" s="747"/>
      <c r="BA102" s="747"/>
      <c r="BB102" s="747"/>
      <c r="BC102" s="747"/>
      <c r="BD102" s="747"/>
      <c r="BE102" s="747"/>
      <c r="BF102" s="747"/>
      <c r="BG102" s="747"/>
      <c r="BH102" s="747"/>
      <c r="BI102" s="747"/>
      <c r="BJ102" s="747"/>
      <c r="BK102" s="747"/>
      <c r="BL102" s="747"/>
      <c r="BM102" s="747"/>
      <c r="BN102" s="747"/>
      <c r="BO102" s="747"/>
      <c r="BP102" s="747"/>
      <c r="BQ102" s="747"/>
      <c r="BR102" s="747"/>
      <c r="BS102" s="747"/>
      <c r="BT102" s="747"/>
      <c r="BU102" s="747"/>
      <c r="BV102" s="747"/>
      <c r="BW102" s="747"/>
      <c r="BX102" s="747"/>
      <c r="BY102" s="747"/>
      <c r="BZ102" s="748"/>
      <c r="CB102" s="38"/>
      <c r="CC102" s="38"/>
      <c r="CD102" s="38"/>
      <c r="CE102" s="38"/>
      <c r="CF102" s="38"/>
      <c r="CG102" s="38"/>
      <c r="CH102" s="38"/>
      <c r="CI102" s="38"/>
    </row>
    <row r="103" spans="1:87" s="18" customFormat="1" ht="16.5" customHeight="1">
      <c r="A103" s="17"/>
      <c r="B103" s="746"/>
      <c r="C103" s="747"/>
      <c r="D103" s="747"/>
      <c r="E103" s="747"/>
      <c r="F103" s="747"/>
      <c r="G103" s="747"/>
      <c r="H103" s="747"/>
      <c r="I103" s="747"/>
      <c r="J103" s="747"/>
      <c r="K103" s="747"/>
      <c r="L103" s="747"/>
      <c r="M103" s="747"/>
      <c r="N103" s="747"/>
      <c r="O103" s="747"/>
      <c r="P103" s="747"/>
      <c r="Q103" s="747"/>
      <c r="R103" s="747"/>
      <c r="S103" s="747"/>
      <c r="T103" s="747"/>
      <c r="U103" s="747"/>
      <c r="V103" s="747"/>
      <c r="W103" s="747"/>
      <c r="X103" s="747"/>
      <c r="Y103" s="747"/>
      <c r="Z103" s="747"/>
      <c r="AA103" s="747"/>
      <c r="AB103" s="747"/>
      <c r="AC103" s="747"/>
      <c r="AD103" s="747"/>
      <c r="AE103" s="747"/>
      <c r="AF103" s="747"/>
      <c r="AG103" s="747"/>
      <c r="AH103" s="747"/>
      <c r="AI103" s="747"/>
      <c r="AJ103" s="747"/>
      <c r="AK103" s="747"/>
      <c r="AL103" s="747"/>
      <c r="AM103" s="747"/>
      <c r="AN103" s="747"/>
      <c r="AO103" s="747"/>
      <c r="AP103" s="747"/>
      <c r="AQ103" s="747"/>
      <c r="AR103" s="747"/>
      <c r="AS103" s="747"/>
      <c r="AT103" s="747"/>
      <c r="AU103" s="747"/>
      <c r="AV103" s="747"/>
      <c r="AW103" s="747"/>
      <c r="AX103" s="747"/>
      <c r="AY103" s="747"/>
      <c r="AZ103" s="747"/>
      <c r="BA103" s="747"/>
      <c r="BB103" s="747"/>
      <c r="BC103" s="747"/>
      <c r="BD103" s="747"/>
      <c r="BE103" s="747"/>
      <c r="BF103" s="747"/>
      <c r="BG103" s="747"/>
      <c r="BH103" s="747"/>
      <c r="BI103" s="747"/>
      <c r="BJ103" s="747"/>
      <c r="BK103" s="747"/>
      <c r="BL103" s="747"/>
      <c r="BM103" s="747"/>
      <c r="BN103" s="747"/>
      <c r="BO103" s="747"/>
      <c r="BP103" s="747"/>
      <c r="BQ103" s="747"/>
      <c r="BR103" s="747"/>
      <c r="BS103" s="747"/>
      <c r="BT103" s="747"/>
      <c r="BU103" s="747"/>
      <c r="BV103" s="747"/>
      <c r="BW103" s="747"/>
      <c r="BX103" s="747"/>
      <c r="BY103" s="747"/>
      <c r="BZ103" s="748"/>
      <c r="CB103" s="38"/>
      <c r="CC103" s="38"/>
      <c r="CD103" s="38"/>
      <c r="CE103" s="38"/>
      <c r="CF103" s="38"/>
      <c r="CG103" s="38"/>
      <c r="CH103" s="38"/>
      <c r="CI103" s="38"/>
    </row>
    <row r="104" spans="1:87" s="18" customFormat="1" ht="16.5" customHeight="1">
      <c r="A104" s="17"/>
      <c r="B104" s="746"/>
      <c r="C104" s="747"/>
      <c r="D104" s="747"/>
      <c r="E104" s="747"/>
      <c r="F104" s="747"/>
      <c r="G104" s="747"/>
      <c r="H104" s="747"/>
      <c r="I104" s="747"/>
      <c r="J104" s="747"/>
      <c r="K104" s="747"/>
      <c r="L104" s="747"/>
      <c r="M104" s="747"/>
      <c r="N104" s="747"/>
      <c r="O104" s="747"/>
      <c r="P104" s="747"/>
      <c r="Q104" s="747"/>
      <c r="R104" s="747"/>
      <c r="S104" s="747"/>
      <c r="T104" s="747"/>
      <c r="U104" s="747"/>
      <c r="V104" s="747"/>
      <c r="W104" s="747"/>
      <c r="X104" s="747"/>
      <c r="Y104" s="747"/>
      <c r="Z104" s="747"/>
      <c r="AA104" s="747"/>
      <c r="AB104" s="747"/>
      <c r="AC104" s="747"/>
      <c r="AD104" s="747"/>
      <c r="AE104" s="747"/>
      <c r="AF104" s="747"/>
      <c r="AG104" s="747"/>
      <c r="AH104" s="747"/>
      <c r="AI104" s="747"/>
      <c r="AJ104" s="747"/>
      <c r="AK104" s="747"/>
      <c r="AL104" s="747"/>
      <c r="AM104" s="747"/>
      <c r="AN104" s="747"/>
      <c r="AO104" s="747"/>
      <c r="AP104" s="747"/>
      <c r="AQ104" s="747"/>
      <c r="AR104" s="747"/>
      <c r="AS104" s="747"/>
      <c r="AT104" s="747"/>
      <c r="AU104" s="747"/>
      <c r="AV104" s="747"/>
      <c r="AW104" s="747"/>
      <c r="AX104" s="747"/>
      <c r="AY104" s="747"/>
      <c r="AZ104" s="747"/>
      <c r="BA104" s="747"/>
      <c r="BB104" s="747"/>
      <c r="BC104" s="747"/>
      <c r="BD104" s="747"/>
      <c r="BE104" s="747"/>
      <c r="BF104" s="747"/>
      <c r="BG104" s="747"/>
      <c r="BH104" s="747"/>
      <c r="BI104" s="747"/>
      <c r="BJ104" s="747"/>
      <c r="BK104" s="747"/>
      <c r="BL104" s="747"/>
      <c r="BM104" s="747"/>
      <c r="BN104" s="747"/>
      <c r="BO104" s="747"/>
      <c r="BP104" s="747"/>
      <c r="BQ104" s="747"/>
      <c r="BR104" s="747"/>
      <c r="BS104" s="747"/>
      <c r="BT104" s="747"/>
      <c r="BU104" s="747"/>
      <c r="BV104" s="747"/>
      <c r="BW104" s="747"/>
      <c r="BX104" s="747"/>
      <c r="BY104" s="747"/>
      <c r="BZ104" s="748"/>
      <c r="CB104" s="38"/>
      <c r="CC104" s="38"/>
      <c r="CD104" s="38"/>
      <c r="CE104" s="38"/>
      <c r="CF104" s="38"/>
      <c r="CG104" s="38"/>
      <c r="CH104" s="38"/>
      <c r="CI104" s="38"/>
    </row>
    <row r="105" spans="1:87" s="18" customFormat="1" ht="16.5" customHeight="1">
      <c r="A105" s="17"/>
      <c r="B105" s="746"/>
      <c r="C105" s="747"/>
      <c r="D105" s="747"/>
      <c r="E105" s="747"/>
      <c r="F105" s="747"/>
      <c r="G105" s="747"/>
      <c r="H105" s="747"/>
      <c r="I105" s="747"/>
      <c r="J105" s="747"/>
      <c r="K105" s="747"/>
      <c r="L105" s="747"/>
      <c r="M105" s="747"/>
      <c r="N105" s="747"/>
      <c r="O105" s="747"/>
      <c r="P105" s="747"/>
      <c r="Q105" s="747"/>
      <c r="R105" s="747"/>
      <c r="S105" s="747"/>
      <c r="T105" s="747"/>
      <c r="U105" s="747"/>
      <c r="V105" s="747"/>
      <c r="W105" s="747"/>
      <c r="X105" s="747"/>
      <c r="Y105" s="747"/>
      <c r="Z105" s="747"/>
      <c r="AA105" s="747"/>
      <c r="AB105" s="747"/>
      <c r="AC105" s="747"/>
      <c r="AD105" s="747"/>
      <c r="AE105" s="747"/>
      <c r="AF105" s="747"/>
      <c r="AG105" s="747"/>
      <c r="AH105" s="747"/>
      <c r="AI105" s="747"/>
      <c r="AJ105" s="747"/>
      <c r="AK105" s="747"/>
      <c r="AL105" s="747"/>
      <c r="AM105" s="747"/>
      <c r="AN105" s="747"/>
      <c r="AO105" s="747"/>
      <c r="AP105" s="747"/>
      <c r="AQ105" s="747"/>
      <c r="AR105" s="747"/>
      <c r="AS105" s="747"/>
      <c r="AT105" s="747"/>
      <c r="AU105" s="747"/>
      <c r="AV105" s="747"/>
      <c r="AW105" s="747"/>
      <c r="AX105" s="747"/>
      <c r="AY105" s="747"/>
      <c r="AZ105" s="747"/>
      <c r="BA105" s="747"/>
      <c r="BB105" s="747"/>
      <c r="BC105" s="747"/>
      <c r="BD105" s="747"/>
      <c r="BE105" s="747"/>
      <c r="BF105" s="747"/>
      <c r="BG105" s="747"/>
      <c r="BH105" s="747"/>
      <c r="BI105" s="747"/>
      <c r="BJ105" s="747"/>
      <c r="BK105" s="747"/>
      <c r="BL105" s="747"/>
      <c r="BM105" s="747"/>
      <c r="BN105" s="747"/>
      <c r="BO105" s="747"/>
      <c r="BP105" s="747"/>
      <c r="BQ105" s="747"/>
      <c r="BR105" s="747"/>
      <c r="BS105" s="747"/>
      <c r="BT105" s="747"/>
      <c r="BU105" s="747"/>
      <c r="BV105" s="747"/>
      <c r="BW105" s="747"/>
      <c r="BX105" s="747"/>
      <c r="BY105" s="747"/>
      <c r="BZ105" s="748"/>
      <c r="CB105" s="38"/>
      <c r="CC105" s="38"/>
      <c r="CD105" s="38"/>
      <c r="CE105" s="38"/>
      <c r="CF105" s="38"/>
      <c r="CG105" s="38"/>
      <c r="CH105" s="38"/>
      <c r="CI105" s="38"/>
    </row>
    <row r="106" spans="1:87" s="18" customFormat="1" ht="16.5" customHeight="1">
      <c r="A106" s="17"/>
      <c r="B106" s="746"/>
      <c r="C106" s="747"/>
      <c r="D106" s="747"/>
      <c r="E106" s="747"/>
      <c r="F106" s="747"/>
      <c r="G106" s="747"/>
      <c r="H106" s="747"/>
      <c r="I106" s="747"/>
      <c r="J106" s="747"/>
      <c r="K106" s="747"/>
      <c r="L106" s="747"/>
      <c r="M106" s="747"/>
      <c r="N106" s="747"/>
      <c r="O106" s="747"/>
      <c r="P106" s="747"/>
      <c r="Q106" s="747"/>
      <c r="R106" s="747"/>
      <c r="S106" s="747"/>
      <c r="T106" s="747"/>
      <c r="U106" s="747"/>
      <c r="V106" s="747"/>
      <c r="W106" s="747"/>
      <c r="X106" s="747"/>
      <c r="Y106" s="747"/>
      <c r="Z106" s="747"/>
      <c r="AA106" s="747"/>
      <c r="AB106" s="747"/>
      <c r="AC106" s="747"/>
      <c r="AD106" s="747"/>
      <c r="AE106" s="747"/>
      <c r="AF106" s="747"/>
      <c r="AG106" s="747"/>
      <c r="AH106" s="747"/>
      <c r="AI106" s="747"/>
      <c r="AJ106" s="747"/>
      <c r="AK106" s="747"/>
      <c r="AL106" s="747"/>
      <c r="AM106" s="747"/>
      <c r="AN106" s="747"/>
      <c r="AO106" s="747"/>
      <c r="AP106" s="747"/>
      <c r="AQ106" s="747"/>
      <c r="AR106" s="747"/>
      <c r="AS106" s="747"/>
      <c r="AT106" s="747"/>
      <c r="AU106" s="747"/>
      <c r="AV106" s="747"/>
      <c r="AW106" s="747"/>
      <c r="AX106" s="747"/>
      <c r="AY106" s="747"/>
      <c r="AZ106" s="747"/>
      <c r="BA106" s="747"/>
      <c r="BB106" s="747"/>
      <c r="BC106" s="747"/>
      <c r="BD106" s="747"/>
      <c r="BE106" s="747"/>
      <c r="BF106" s="747"/>
      <c r="BG106" s="747"/>
      <c r="BH106" s="747"/>
      <c r="BI106" s="747"/>
      <c r="BJ106" s="747"/>
      <c r="BK106" s="747"/>
      <c r="BL106" s="747"/>
      <c r="BM106" s="747"/>
      <c r="BN106" s="747"/>
      <c r="BO106" s="747"/>
      <c r="BP106" s="747"/>
      <c r="BQ106" s="747"/>
      <c r="BR106" s="747"/>
      <c r="BS106" s="747"/>
      <c r="BT106" s="747"/>
      <c r="BU106" s="747"/>
      <c r="BV106" s="747"/>
      <c r="BW106" s="747"/>
      <c r="BX106" s="747"/>
      <c r="BY106" s="747"/>
      <c r="BZ106" s="748"/>
      <c r="CB106" s="38"/>
      <c r="CC106" s="38"/>
      <c r="CD106" s="38"/>
      <c r="CE106" s="38"/>
      <c r="CF106" s="38"/>
      <c r="CG106" s="38"/>
      <c r="CH106" s="38"/>
      <c r="CI106" s="38"/>
    </row>
    <row r="107" spans="1:87" s="18" customFormat="1" ht="16.5" customHeight="1">
      <c r="A107" s="17"/>
      <c r="B107" s="746"/>
      <c r="C107" s="747"/>
      <c r="D107" s="747"/>
      <c r="E107" s="747"/>
      <c r="F107" s="747"/>
      <c r="G107" s="747"/>
      <c r="H107" s="747"/>
      <c r="I107" s="747"/>
      <c r="J107" s="747"/>
      <c r="K107" s="747"/>
      <c r="L107" s="747"/>
      <c r="M107" s="747"/>
      <c r="N107" s="747"/>
      <c r="O107" s="747"/>
      <c r="P107" s="747"/>
      <c r="Q107" s="747"/>
      <c r="R107" s="747"/>
      <c r="S107" s="747"/>
      <c r="T107" s="747"/>
      <c r="U107" s="747"/>
      <c r="V107" s="747"/>
      <c r="W107" s="747"/>
      <c r="X107" s="747"/>
      <c r="Y107" s="747"/>
      <c r="Z107" s="747"/>
      <c r="AA107" s="747"/>
      <c r="AB107" s="747"/>
      <c r="AC107" s="747"/>
      <c r="AD107" s="747"/>
      <c r="AE107" s="747"/>
      <c r="AF107" s="747"/>
      <c r="AG107" s="747"/>
      <c r="AH107" s="747"/>
      <c r="AI107" s="747"/>
      <c r="AJ107" s="747"/>
      <c r="AK107" s="747"/>
      <c r="AL107" s="747"/>
      <c r="AM107" s="747"/>
      <c r="AN107" s="747"/>
      <c r="AO107" s="747"/>
      <c r="AP107" s="747"/>
      <c r="AQ107" s="747"/>
      <c r="AR107" s="747"/>
      <c r="AS107" s="747"/>
      <c r="AT107" s="747"/>
      <c r="AU107" s="747"/>
      <c r="AV107" s="747"/>
      <c r="AW107" s="747"/>
      <c r="AX107" s="747"/>
      <c r="AY107" s="747"/>
      <c r="AZ107" s="747"/>
      <c r="BA107" s="747"/>
      <c r="BB107" s="747"/>
      <c r="BC107" s="747"/>
      <c r="BD107" s="747"/>
      <c r="BE107" s="747"/>
      <c r="BF107" s="747"/>
      <c r="BG107" s="747"/>
      <c r="BH107" s="747"/>
      <c r="BI107" s="747"/>
      <c r="BJ107" s="747"/>
      <c r="BK107" s="747"/>
      <c r="BL107" s="747"/>
      <c r="BM107" s="747"/>
      <c r="BN107" s="747"/>
      <c r="BO107" s="747"/>
      <c r="BP107" s="747"/>
      <c r="BQ107" s="747"/>
      <c r="BR107" s="747"/>
      <c r="BS107" s="747"/>
      <c r="BT107" s="747"/>
      <c r="BU107" s="747"/>
      <c r="BV107" s="747"/>
      <c r="BW107" s="747"/>
      <c r="BX107" s="747"/>
      <c r="BY107" s="747"/>
      <c r="BZ107" s="748"/>
      <c r="CB107" s="38"/>
      <c r="CC107" s="38"/>
      <c r="CD107" s="38"/>
      <c r="CE107" s="38"/>
      <c r="CF107" s="38"/>
      <c r="CG107" s="38"/>
      <c r="CH107" s="38"/>
      <c r="CI107" s="38"/>
    </row>
    <row r="108" spans="1:87" s="18" customFormat="1" ht="16.5" customHeight="1">
      <c r="A108" s="17"/>
      <c r="B108" s="746"/>
      <c r="C108" s="747"/>
      <c r="D108" s="747"/>
      <c r="E108" s="747"/>
      <c r="F108" s="747"/>
      <c r="G108" s="747"/>
      <c r="H108" s="747"/>
      <c r="I108" s="747"/>
      <c r="J108" s="747"/>
      <c r="K108" s="747"/>
      <c r="L108" s="747"/>
      <c r="M108" s="747"/>
      <c r="N108" s="747"/>
      <c r="O108" s="747"/>
      <c r="P108" s="747"/>
      <c r="Q108" s="747"/>
      <c r="R108" s="747"/>
      <c r="S108" s="747"/>
      <c r="T108" s="747"/>
      <c r="U108" s="747"/>
      <c r="V108" s="747"/>
      <c r="W108" s="747"/>
      <c r="X108" s="747"/>
      <c r="Y108" s="747"/>
      <c r="Z108" s="747"/>
      <c r="AA108" s="747"/>
      <c r="AB108" s="747"/>
      <c r="AC108" s="747"/>
      <c r="AD108" s="747"/>
      <c r="AE108" s="747"/>
      <c r="AF108" s="747"/>
      <c r="AG108" s="747"/>
      <c r="AH108" s="747"/>
      <c r="AI108" s="747"/>
      <c r="AJ108" s="747"/>
      <c r="AK108" s="747"/>
      <c r="AL108" s="747"/>
      <c r="AM108" s="747"/>
      <c r="AN108" s="747"/>
      <c r="AO108" s="747"/>
      <c r="AP108" s="747"/>
      <c r="AQ108" s="747"/>
      <c r="AR108" s="747"/>
      <c r="AS108" s="747"/>
      <c r="AT108" s="747"/>
      <c r="AU108" s="747"/>
      <c r="AV108" s="747"/>
      <c r="AW108" s="747"/>
      <c r="AX108" s="747"/>
      <c r="AY108" s="747"/>
      <c r="AZ108" s="747"/>
      <c r="BA108" s="747"/>
      <c r="BB108" s="747"/>
      <c r="BC108" s="747"/>
      <c r="BD108" s="747"/>
      <c r="BE108" s="747"/>
      <c r="BF108" s="747"/>
      <c r="BG108" s="747"/>
      <c r="BH108" s="747"/>
      <c r="BI108" s="747"/>
      <c r="BJ108" s="747"/>
      <c r="BK108" s="747"/>
      <c r="BL108" s="747"/>
      <c r="BM108" s="747"/>
      <c r="BN108" s="747"/>
      <c r="BO108" s="747"/>
      <c r="BP108" s="747"/>
      <c r="BQ108" s="747"/>
      <c r="BR108" s="747"/>
      <c r="BS108" s="747"/>
      <c r="BT108" s="747"/>
      <c r="BU108" s="747"/>
      <c r="BV108" s="747"/>
      <c r="BW108" s="747"/>
      <c r="BX108" s="747"/>
      <c r="BY108" s="747"/>
      <c r="BZ108" s="748"/>
      <c r="CB108" s="38"/>
      <c r="CC108" s="38"/>
      <c r="CD108" s="38"/>
      <c r="CE108" s="38"/>
      <c r="CF108" s="38"/>
      <c r="CG108" s="38"/>
      <c r="CH108" s="38"/>
      <c r="CI108" s="38"/>
    </row>
    <row r="109" spans="1:87" s="18" customFormat="1" ht="16.5" customHeight="1">
      <c r="A109" s="17"/>
      <c r="B109" s="746"/>
      <c r="C109" s="747"/>
      <c r="D109" s="747"/>
      <c r="E109" s="747"/>
      <c r="F109" s="747"/>
      <c r="G109" s="747"/>
      <c r="H109" s="747"/>
      <c r="I109" s="747"/>
      <c r="J109" s="747"/>
      <c r="K109" s="747"/>
      <c r="L109" s="747"/>
      <c r="M109" s="747"/>
      <c r="N109" s="747"/>
      <c r="O109" s="747"/>
      <c r="P109" s="747"/>
      <c r="Q109" s="747"/>
      <c r="R109" s="747"/>
      <c r="S109" s="747"/>
      <c r="T109" s="747"/>
      <c r="U109" s="747"/>
      <c r="V109" s="747"/>
      <c r="W109" s="747"/>
      <c r="X109" s="747"/>
      <c r="Y109" s="747"/>
      <c r="Z109" s="747"/>
      <c r="AA109" s="747"/>
      <c r="AB109" s="747"/>
      <c r="AC109" s="747"/>
      <c r="AD109" s="747"/>
      <c r="AE109" s="747"/>
      <c r="AF109" s="747"/>
      <c r="AG109" s="747"/>
      <c r="AH109" s="747"/>
      <c r="AI109" s="747"/>
      <c r="AJ109" s="747"/>
      <c r="AK109" s="747"/>
      <c r="AL109" s="747"/>
      <c r="AM109" s="747"/>
      <c r="AN109" s="747"/>
      <c r="AO109" s="747"/>
      <c r="AP109" s="747"/>
      <c r="AQ109" s="747"/>
      <c r="AR109" s="747"/>
      <c r="AS109" s="747"/>
      <c r="AT109" s="747"/>
      <c r="AU109" s="747"/>
      <c r="AV109" s="747"/>
      <c r="AW109" s="747"/>
      <c r="AX109" s="747"/>
      <c r="AY109" s="747"/>
      <c r="AZ109" s="747"/>
      <c r="BA109" s="747"/>
      <c r="BB109" s="747"/>
      <c r="BC109" s="747"/>
      <c r="BD109" s="747"/>
      <c r="BE109" s="747"/>
      <c r="BF109" s="747"/>
      <c r="BG109" s="747"/>
      <c r="BH109" s="747"/>
      <c r="BI109" s="747"/>
      <c r="BJ109" s="747"/>
      <c r="BK109" s="747"/>
      <c r="BL109" s="747"/>
      <c r="BM109" s="747"/>
      <c r="BN109" s="747"/>
      <c r="BO109" s="747"/>
      <c r="BP109" s="747"/>
      <c r="BQ109" s="747"/>
      <c r="BR109" s="747"/>
      <c r="BS109" s="747"/>
      <c r="BT109" s="747"/>
      <c r="BU109" s="747"/>
      <c r="BV109" s="747"/>
      <c r="BW109" s="747"/>
      <c r="BX109" s="747"/>
      <c r="BY109" s="747"/>
      <c r="BZ109" s="748"/>
      <c r="CB109" s="38"/>
      <c r="CC109" s="38"/>
      <c r="CD109" s="38"/>
      <c r="CE109" s="38"/>
      <c r="CF109" s="38"/>
      <c r="CG109" s="38"/>
      <c r="CH109" s="38"/>
      <c r="CI109" s="38"/>
    </row>
    <row r="110" spans="1:87" s="18" customFormat="1" ht="16.5" customHeight="1">
      <c r="A110" s="17"/>
      <c r="B110" s="746"/>
      <c r="C110" s="747"/>
      <c r="D110" s="747"/>
      <c r="E110" s="747"/>
      <c r="F110" s="747"/>
      <c r="G110" s="747"/>
      <c r="H110" s="747"/>
      <c r="I110" s="747"/>
      <c r="J110" s="747"/>
      <c r="K110" s="747"/>
      <c r="L110" s="747"/>
      <c r="M110" s="747"/>
      <c r="N110" s="747"/>
      <c r="O110" s="747"/>
      <c r="P110" s="747"/>
      <c r="Q110" s="747"/>
      <c r="R110" s="747"/>
      <c r="S110" s="747"/>
      <c r="T110" s="747"/>
      <c r="U110" s="747"/>
      <c r="V110" s="747"/>
      <c r="W110" s="747"/>
      <c r="X110" s="747"/>
      <c r="Y110" s="747"/>
      <c r="Z110" s="747"/>
      <c r="AA110" s="747"/>
      <c r="AB110" s="747"/>
      <c r="AC110" s="747"/>
      <c r="AD110" s="747"/>
      <c r="AE110" s="747"/>
      <c r="AF110" s="747"/>
      <c r="AG110" s="747"/>
      <c r="AH110" s="747"/>
      <c r="AI110" s="747"/>
      <c r="AJ110" s="747"/>
      <c r="AK110" s="747"/>
      <c r="AL110" s="747"/>
      <c r="AM110" s="747"/>
      <c r="AN110" s="747"/>
      <c r="AO110" s="747"/>
      <c r="AP110" s="747"/>
      <c r="AQ110" s="747"/>
      <c r="AR110" s="747"/>
      <c r="AS110" s="747"/>
      <c r="AT110" s="747"/>
      <c r="AU110" s="747"/>
      <c r="AV110" s="747"/>
      <c r="AW110" s="747"/>
      <c r="AX110" s="747"/>
      <c r="AY110" s="747"/>
      <c r="AZ110" s="747"/>
      <c r="BA110" s="747"/>
      <c r="BB110" s="747"/>
      <c r="BC110" s="747"/>
      <c r="BD110" s="747"/>
      <c r="BE110" s="747"/>
      <c r="BF110" s="747"/>
      <c r="BG110" s="747"/>
      <c r="BH110" s="747"/>
      <c r="BI110" s="747"/>
      <c r="BJ110" s="747"/>
      <c r="BK110" s="747"/>
      <c r="BL110" s="747"/>
      <c r="BM110" s="747"/>
      <c r="BN110" s="747"/>
      <c r="BO110" s="747"/>
      <c r="BP110" s="747"/>
      <c r="BQ110" s="747"/>
      <c r="BR110" s="747"/>
      <c r="BS110" s="747"/>
      <c r="BT110" s="747"/>
      <c r="BU110" s="747"/>
      <c r="BV110" s="747"/>
      <c r="BW110" s="747"/>
      <c r="BX110" s="747"/>
      <c r="BY110" s="747"/>
      <c r="BZ110" s="748"/>
      <c r="CB110" s="38"/>
      <c r="CC110" s="38"/>
      <c r="CD110" s="38"/>
      <c r="CE110" s="38"/>
      <c r="CF110" s="38"/>
      <c r="CG110" s="38"/>
      <c r="CH110" s="38"/>
      <c r="CI110" s="38"/>
    </row>
    <row r="111" spans="1:87" s="18" customFormat="1" ht="16.5" customHeight="1">
      <c r="A111" s="17"/>
      <c r="B111" s="746"/>
      <c r="C111" s="747"/>
      <c r="D111" s="747"/>
      <c r="E111" s="747"/>
      <c r="F111" s="747"/>
      <c r="G111" s="747"/>
      <c r="H111" s="747"/>
      <c r="I111" s="747"/>
      <c r="J111" s="747"/>
      <c r="K111" s="747"/>
      <c r="L111" s="747"/>
      <c r="M111" s="747"/>
      <c r="N111" s="747"/>
      <c r="O111" s="747"/>
      <c r="P111" s="747"/>
      <c r="Q111" s="747"/>
      <c r="R111" s="747"/>
      <c r="S111" s="747"/>
      <c r="T111" s="747"/>
      <c r="U111" s="747"/>
      <c r="V111" s="747"/>
      <c r="W111" s="747"/>
      <c r="X111" s="747"/>
      <c r="Y111" s="747"/>
      <c r="Z111" s="747"/>
      <c r="AA111" s="747"/>
      <c r="AB111" s="747"/>
      <c r="AC111" s="747"/>
      <c r="AD111" s="747"/>
      <c r="AE111" s="747"/>
      <c r="AF111" s="747"/>
      <c r="AG111" s="747"/>
      <c r="AH111" s="747"/>
      <c r="AI111" s="747"/>
      <c r="AJ111" s="747"/>
      <c r="AK111" s="747"/>
      <c r="AL111" s="747"/>
      <c r="AM111" s="747"/>
      <c r="AN111" s="747"/>
      <c r="AO111" s="747"/>
      <c r="AP111" s="747"/>
      <c r="AQ111" s="747"/>
      <c r="AR111" s="747"/>
      <c r="AS111" s="747"/>
      <c r="AT111" s="747"/>
      <c r="AU111" s="747"/>
      <c r="AV111" s="747"/>
      <c r="AW111" s="747"/>
      <c r="AX111" s="747"/>
      <c r="AY111" s="747"/>
      <c r="AZ111" s="747"/>
      <c r="BA111" s="747"/>
      <c r="BB111" s="747"/>
      <c r="BC111" s="747"/>
      <c r="BD111" s="747"/>
      <c r="BE111" s="747"/>
      <c r="BF111" s="747"/>
      <c r="BG111" s="747"/>
      <c r="BH111" s="747"/>
      <c r="BI111" s="747"/>
      <c r="BJ111" s="747"/>
      <c r="BK111" s="747"/>
      <c r="BL111" s="747"/>
      <c r="BM111" s="747"/>
      <c r="BN111" s="747"/>
      <c r="BO111" s="747"/>
      <c r="BP111" s="747"/>
      <c r="BQ111" s="747"/>
      <c r="BR111" s="747"/>
      <c r="BS111" s="747"/>
      <c r="BT111" s="747"/>
      <c r="BU111" s="747"/>
      <c r="BV111" s="747"/>
      <c r="BW111" s="747"/>
      <c r="BX111" s="747"/>
      <c r="BY111" s="747"/>
      <c r="BZ111" s="748"/>
      <c r="CB111" s="38"/>
      <c r="CC111" s="38"/>
      <c r="CD111" s="38"/>
      <c r="CE111" s="38"/>
      <c r="CF111" s="38"/>
      <c r="CG111" s="38"/>
      <c r="CH111" s="38"/>
      <c r="CI111" s="38"/>
    </row>
    <row r="112" spans="1:87" s="18" customFormat="1" ht="16.5" customHeight="1">
      <c r="A112" s="17"/>
      <c r="B112" s="746"/>
      <c r="C112" s="747"/>
      <c r="D112" s="747"/>
      <c r="E112" s="747"/>
      <c r="F112" s="747"/>
      <c r="G112" s="747"/>
      <c r="H112" s="747"/>
      <c r="I112" s="747"/>
      <c r="J112" s="747"/>
      <c r="K112" s="747"/>
      <c r="L112" s="747"/>
      <c r="M112" s="747"/>
      <c r="N112" s="747"/>
      <c r="O112" s="747"/>
      <c r="P112" s="747"/>
      <c r="Q112" s="747"/>
      <c r="R112" s="747"/>
      <c r="S112" s="747"/>
      <c r="T112" s="747"/>
      <c r="U112" s="747"/>
      <c r="V112" s="747"/>
      <c r="W112" s="747"/>
      <c r="X112" s="747"/>
      <c r="Y112" s="747"/>
      <c r="Z112" s="747"/>
      <c r="AA112" s="747"/>
      <c r="AB112" s="747"/>
      <c r="AC112" s="747"/>
      <c r="AD112" s="747"/>
      <c r="AE112" s="747"/>
      <c r="AF112" s="747"/>
      <c r="AG112" s="747"/>
      <c r="AH112" s="747"/>
      <c r="AI112" s="747"/>
      <c r="AJ112" s="747"/>
      <c r="AK112" s="747"/>
      <c r="AL112" s="747"/>
      <c r="AM112" s="747"/>
      <c r="AN112" s="747"/>
      <c r="AO112" s="747"/>
      <c r="AP112" s="747"/>
      <c r="AQ112" s="747"/>
      <c r="AR112" s="747"/>
      <c r="AS112" s="747"/>
      <c r="AT112" s="747"/>
      <c r="AU112" s="747"/>
      <c r="AV112" s="747"/>
      <c r="AW112" s="747"/>
      <c r="AX112" s="747"/>
      <c r="AY112" s="747"/>
      <c r="AZ112" s="747"/>
      <c r="BA112" s="747"/>
      <c r="BB112" s="747"/>
      <c r="BC112" s="747"/>
      <c r="BD112" s="747"/>
      <c r="BE112" s="747"/>
      <c r="BF112" s="747"/>
      <c r="BG112" s="747"/>
      <c r="BH112" s="747"/>
      <c r="BI112" s="747"/>
      <c r="BJ112" s="747"/>
      <c r="BK112" s="747"/>
      <c r="BL112" s="747"/>
      <c r="BM112" s="747"/>
      <c r="BN112" s="747"/>
      <c r="BO112" s="747"/>
      <c r="BP112" s="747"/>
      <c r="BQ112" s="747"/>
      <c r="BR112" s="747"/>
      <c r="BS112" s="747"/>
      <c r="BT112" s="747"/>
      <c r="BU112" s="747"/>
      <c r="BV112" s="747"/>
      <c r="BW112" s="747"/>
      <c r="BX112" s="747"/>
      <c r="BY112" s="747"/>
      <c r="BZ112" s="748"/>
      <c r="CB112" s="38"/>
      <c r="CC112" s="38"/>
      <c r="CD112" s="38"/>
      <c r="CE112" s="38"/>
      <c r="CF112" s="38"/>
      <c r="CG112" s="38"/>
      <c r="CH112" s="38"/>
      <c r="CI112" s="38"/>
    </row>
    <row r="113" spans="1:87" s="18" customFormat="1" ht="16.5" customHeight="1" thickBot="1">
      <c r="A113" s="17"/>
      <c r="B113" s="793"/>
      <c r="C113" s="794"/>
      <c r="D113" s="794"/>
      <c r="E113" s="794"/>
      <c r="F113" s="794"/>
      <c r="G113" s="794"/>
      <c r="H113" s="794"/>
      <c r="I113" s="794"/>
      <c r="J113" s="794"/>
      <c r="K113" s="794"/>
      <c r="L113" s="794"/>
      <c r="M113" s="794"/>
      <c r="N113" s="794"/>
      <c r="O113" s="794"/>
      <c r="P113" s="794"/>
      <c r="Q113" s="794"/>
      <c r="R113" s="794"/>
      <c r="S113" s="794"/>
      <c r="T113" s="794"/>
      <c r="U113" s="794"/>
      <c r="V113" s="794"/>
      <c r="W113" s="794"/>
      <c r="X113" s="794"/>
      <c r="Y113" s="794"/>
      <c r="Z113" s="794"/>
      <c r="AA113" s="794"/>
      <c r="AB113" s="794"/>
      <c r="AC113" s="794"/>
      <c r="AD113" s="794"/>
      <c r="AE113" s="794"/>
      <c r="AF113" s="794"/>
      <c r="AG113" s="794"/>
      <c r="AH113" s="794"/>
      <c r="AI113" s="794"/>
      <c r="AJ113" s="794"/>
      <c r="AK113" s="794"/>
      <c r="AL113" s="794"/>
      <c r="AM113" s="794"/>
      <c r="AN113" s="794"/>
      <c r="AO113" s="794"/>
      <c r="AP113" s="794"/>
      <c r="AQ113" s="794"/>
      <c r="AR113" s="794"/>
      <c r="AS113" s="794"/>
      <c r="AT113" s="794"/>
      <c r="AU113" s="794"/>
      <c r="AV113" s="794"/>
      <c r="AW113" s="794"/>
      <c r="AX113" s="794"/>
      <c r="AY113" s="794"/>
      <c r="AZ113" s="794"/>
      <c r="BA113" s="794"/>
      <c r="BB113" s="794"/>
      <c r="BC113" s="794"/>
      <c r="BD113" s="794"/>
      <c r="BE113" s="794"/>
      <c r="BF113" s="794"/>
      <c r="BG113" s="794"/>
      <c r="BH113" s="794"/>
      <c r="BI113" s="794"/>
      <c r="BJ113" s="794"/>
      <c r="BK113" s="794"/>
      <c r="BL113" s="794"/>
      <c r="BM113" s="794"/>
      <c r="BN113" s="794"/>
      <c r="BO113" s="794"/>
      <c r="BP113" s="794"/>
      <c r="BQ113" s="794"/>
      <c r="BR113" s="794"/>
      <c r="BS113" s="794"/>
      <c r="BT113" s="794"/>
      <c r="BU113" s="794"/>
      <c r="BV113" s="794"/>
      <c r="BW113" s="794"/>
      <c r="BX113" s="794"/>
      <c r="BY113" s="794"/>
      <c r="BZ113" s="795"/>
      <c r="CB113" s="38"/>
      <c r="CC113" s="38"/>
      <c r="CD113" s="38"/>
      <c r="CE113" s="38"/>
      <c r="CF113" s="38"/>
      <c r="CG113" s="38"/>
      <c r="CH113" s="38"/>
      <c r="CI113" s="38"/>
    </row>
    <row r="114" spans="1:87" ht="16.5" customHeight="1">
      <c r="B114" s="95"/>
      <c r="C114" s="499" t="s">
        <v>267</v>
      </c>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96"/>
      <c r="BU114" s="96"/>
      <c r="BV114" s="96"/>
      <c r="BW114" s="96"/>
      <c r="BX114" s="96"/>
      <c r="BY114" s="82"/>
      <c r="BZ114" s="97"/>
      <c r="CB114" s="35"/>
      <c r="CC114" s="35"/>
      <c r="CD114" s="35"/>
      <c r="CE114" s="35"/>
      <c r="CF114" s="35"/>
      <c r="CG114" s="35"/>
      <c r="CH114" s="35"/>
      <c r="CI114" s="35"/>
    </row>
    <row r="115" spans="1:87" ht="16.5" customHeight="1">
      <c r="B115" s="98"/>
      <c r="C115" s="99"/>
      <c r="D115" s="100"/>
      <c r="E115" s="100"/>
      <c r="F115" s="523" t="s">
        <v>173</v>
      </c>
      <c r="G115" s="523"/>
      <c r="H115" s="523"/>
      <c r="I115" s="523"/>
      <c r="J115" s="523"/>
      <c r="K115" s="523"/>
      <c r="L115" s="523"/>
      <c r="M115" s="523"/>
      <c r="N115" s="523"/>
      <c r="O115" s="523"/>
      <c r="P115" s="523"/>
      <c r="Q115" s="523"/>
      <c r="R115" s="523"/>
      <c r="S115" s="523"/>
      <c r="T115" s="523"/>
      <c r="U115" s="523"/>
      <c r="V115" s="523"/>
      <c r="W115" s="523"/>
      <c r="X115" s="523"/>
      <c r="Y115" s="523"/>
      <c r="Z115" s="523"/>
      <c r="AA115" s="523"/>
      <c r="AB115" s="523"/>
      <c r="AC115" s="523"/>
      <c r="AD115" s="523"/>
      <c r="AE115" s="523"/>
      <c r="AF115" s="523"/>
      <c r="AG115" s="523"/>
      <c r="AH115" s="532" t="s">
        <v>172</v>
      </c>
      <c r="AI115" s="532"/>
      <c r="AJ115" s="532"/>
      <c r="AK115" s="532"/>
      <c r="AL115" s="532"/>
      <c r="AM115" s="532"/>
      <c r="AN115" s="532"/>
      <c r="AO115" s="532"/>
      <c r="AP115" s="532"/>
      <c r="AQ115" s="532"/>
      <c r="AR115" s="532"/>
      <c r="AS115" s="532"/>
      <c r="AT115" s="532"/>
      <c r="AU115" s="532"/>
      <c r="AV115" s="532"/>
      <c r="AW115" s="532"/>
      <c r="AX115" s="532"/>
      <c r="AY115" s="532"/>
      <c r="AZ115" s="551" t="s">
        <v>174</v>
      </c>
      <c r="BA115" s="551"/>
      <c r="BB115" s="551"/>
      <c r="BC115" s="551"/>
      <c r="BD115" s="551"/>
      <c r="BE115" s="551"/>
      <c r="BF115" s="551"/>
      <c r="BG115" s="551"/>
      <c r="BH115" s="551"/>
      <c r="BI115" s="551"/>
      <c r="BJ115" s="551"/>
      <c r="BK115" s="551"/>
      <c r="BL115" s="551"/>
      <c r="BM115" s="551"/>
      <c r="BN115" s="551"/>
      <c r="BO115" s="551"/>
      <c r="BP115" s="551"/>
      <c r="BQ115" s="551"/>
      <c r="BR115" s="551"/>
      <c r="BS115" s="100"/>
      <c r="BT115" s="100"/>
      <c r="BU115" s="100"/>
      <c r="BV115" s="100"/>
      <c r="BW115" s="100"/>
      <c r="BX115" s="100"/>
      <c r="BY115" s="85"/>
      <c r="BZ115" s="55"/>
      <c r="CB115" s="35"/>
      <c r="CC115" s="35"/>
      <c r="CD115" s="35"/>
      <c r="CE115" s="35"/>
      <c r="CF115" s="35"/>
      <c r="CG115" s="35"/>
      <c r="CH115" s="35"/>
      <c r="CI115" s="35"/>
    </row>
    <row r="116" spans="1:87" ht="16.5" customHeight="1">
      <c r="B116" s="98"/>
      <c r="C116" s="99"/>
      <c r="D116" s="100"/>
      <c r="E116" s="100"/>
      <c r="F116" s="796" t="s">
        <v>188</v>
      </c>
      <c r="G116" s="796"/>
      <c r="H116" s="796"/>
      <c r="I116" s="796"/>
      <c r="J116" s="796"/>
      <c r="K116" s="796"/>
      <c r="L116" s="796"/>
      <c r="M116" s="796"/>
      <c r="N116" s="796"/>
      <c r="O116" s="796"/>
      <c r="P116" s="796"/>
      <c r="Q116" s="796"/>
      <c r="R116" s="796"/>
      <c r="S116" s="796"/>
      <c r="T116" s="796"/>
      <c r="U116" s="796"/>
      <c r="V116" s="796"/>
      <c r="W116" s="796"/>
      <c r="X116" s="796"/>
      <c r="Y116" s="796"/>
      <c r="Z116" s="796"/>
      <c r="AA116" s="796"/>
      <c r="AB116" s="796"/>
      <c r="AC116" s="796"/>
      <c r="AD116" s="796"/>
      <c r="AE116" s="796"/>
      <c r="AF116" s="796"/>
      <c r="AG116" s="796"/>
      <c r="AH116" s="531"/>
      <c r="AI116" s="531"/>
      <c r="AJ116" s="531"/>
      <c r="AK116" s="531"/>
      <c r="AL116" s="531"/>
      <c r="AM116" s="531"/>
      <c r="AN116" s="531"/>
      <c r="AO116" s="531"/>
      <c r="AP116" s="531"/>
      <c r="AQ116" s="531"/>
      <c r="AR116" s="531"/>
      <c r="AS116" s="531"/>
      <c r="AT116" s="531"/>
      <c r="AU116" s="531"/>
      <c r="AV116" s="531"/>
      <c r="AW116" s="531"/>
      <c r="AX116" s="531"/>
      <c r="AY116" s="531"/>
      <c r="AZ116" s="552"/>
      <c r="BA116" s="552"/>
      <c r="BB116" s="552"/>
      <c r="BC116" s="552"/>
      <c r="BD116" s="552"/>
      <c r="BE116" s="552"/>
      <c r="BF116" s="552"/>
      <c r="BG116" s="552"/>
      <c r="BH116" s="552"/>
      <c r="BI116" s="552"/>
      <c r="BJ116" s="552"/>
      <c r="BK116" s="552"/>
      <c r="BL116" s="552"/>
      <c r="BM116" s="552"/>
      <c r="BN116" s="523" t="s">
        <v>175</v>
      </c>
      <c r="BO116" s="523"/>
      <c r="BP116" s="523"/>
      <c r="BQ116" s="523"/>
      <c r="BR116" s="523"/>
      <c r="BS116" s="100"/>
      <c r="BT116" s="100"/>
      <c r="BU116" s="100"/>
      <c r="BV116" s="100"/>
      <c r="BW116" s="100"/>
      <c r="BX116" s="100"/>
      <c r="BY116" s="85"/>
      <c r="BZ116" s="55"/>
      <c r="CB116" s="35"/>
      <c r="CC116" s="35"/>
      <c r="CD116" s="35"/>
      <c r="CE116" s="35"/>
      <c r="CF116" s="35"/>
      <c r="CG116" s="35"/>
      <c r="CH116" s="35"/>
      <c r="CI116" s="35"/>
    </row>
    <row r="117" spans="1:87" ht="16.5" customHeight="1">
      <c r="B117" s="98"/>
      <c r="C117" s="99"/>
      <c r="D117" s="100"/>
      <c r="E117" s="100"/>
      <c r="F117" s="787" t="s">
        <v>200</v>
      </c>
      <c r="G117" s="788"/>
      <c r="H117" s="788"/>
      <c r="I117" s="788"/>
      <c r="J117" s="788"/>
      <c r="K117" s="788"/>
      <c r="L117" s="788"/>
      <c r="M117" s="788"/>
      <c r="N117" s="788"/>
      <c r="O117" s="788"/>
      <c r="P117" s="788"/>
      <c r="Q117" s="788"/>
      <c r="R117" s="788"/>
      <c r="S117" s="788"/>
      <c r="T117" s="788"/>
      <c r="U117" s="788"/>
      <c r="V117" s="788"/>
      <c r="W117" s="788"/>
      <c r="X117" s="788"/>
      <c r="Y117" s="788"/>
      <c r="Z117" s="788"/>
      <c r="AA117" s="788"/>
      <c r="AB117" s="788"/>
      <c r="AC117" s="788"/>
      <c r="AD117" s="788"/>
      <c r="AE117" s="788"/>
      <c r="AF117" s="788"/>
      <c r="AG117" s="789"/>
      <c r="AH117" s="790"/>
      <c r="AI117" s="791"/>
      <c r="AJ117" s="791"/>
      <c r="AK117" s="791"/>
      <c r="AL117" s="791"/>
      <c r="AM117" s="791"/>
      <c r="AN117" s="791"/>
      <c r="AO117" s="791"/>
      <c r="AP117" s="791"/>
      <c r="AQ117" s="791"/>
      <c r="AR117" s="791"/>
      <c r="AS117" s="791"/>
      <c r="AT117" s="791"/>
      <c r="AU117" s="791"/>
      <c r="AV117" s="791"/>
      <c r="AW117" s="791"/>
      <c r="AX117" s="791"/>
      <c r="AY117" s="792"/>
      <c r="AZ117" s="101"/>
      <c r="BA117" s="102"/>
      <c r="BB117" s="102"/>
      <c r="BC117" s="102"/>
      <c r="BD117" s="102"/>
      <c r="BE117" s="102"/>
      <c r="BF117" s="102"/>
      <c r="BG117" s="102"/>
      <c r="BH117" s="102"/>
      <c r="BI117" s="102"/>
      <c r="BJ117" s="102"/>
      <c r="BK117" s="102"/>
      <c r="BL117" s="102"/>
      <c r="BM117" s="102"/>
      <c r="BN117" s="103"/>
      <c r="BO117" s="103"/>
      <c r="BP117" s="103"/>
      <c r="BQ117" s="103"/>
      <c r="BR117" s="103"/>
      <c r="BS117" s="100"/>
      <c r="BT117" s="100"/>
      <c r="BU117" s="100"/>
      <c r="BV117" s="100"/>
      <c r="BW117" s="100"/>
      <c r="BX117" s="100"/>
      <c r="BY117" s="85"/>
      <c r="BZ117" s="55"/>
      <c r="CB117" s="35"/>
      <c r="CC117" s="35"/>
      <c r="CD117" s="35"/>
      <c r="CE117" s="35"/>
      <c r="CF117" s="35"/>
      <c r="CG117" s="35"/>
      <c r="CH117" s="35"/>
      <c r="CI117" s="35"/>
    </row>
    <row r="118" spans="1:87" ht="16.5" customHeight="1">
      <c r="B118" s="98"/>
      <c r="C118" s="99"/>
      <c r="D118" s="100"/>
      <c r="E118" s="100"/>
      <c r="F118" s="797" t="s">
        <v>189</v>
      </c>
      <c r="G118" s="797"/>
      <c r="H118" s="797"/>
      <c r="I118" s="797"/>
      <c r="J118" s="797"/>
      <c r="K118" s="797"/>
      <c r="L118" s="797"/>
      <c r="M118" s="797"/>
      <c r="N118" s="797"/>
      <c r="O118" s="797"/>
      <c r="P118" s="797"/>
      <c r="Q118" s="797"/>
      <c r="R118" s="797"/>
      <c r="S118" s="797"/>
      <c r="T118" s="797"/>
      <c r="U118" s="797"/>
      <c r="V118" s="797"/>
      <c r="W118" s="797"/>
      <c r="X118" s="797"/>
      <c r="Y118" s="797"/>
      <c r="Z118" s="797"/>
      <c r="AA118" s="797"/>
      <c r="AB118" s="797"/>
      <c r="AC118" s="797"/>
      <c r="AD118" s="797"/>
      <c r="AE118" s="797"/>
      <c r="AF118" s="797"/>
      <c r="AG118" s="797"/>
      <c r="AH118" s="531"/>
      <c r="AI118" s="531"/>
      <c r="AJ118" s="531"/>
      <c r="AK118" s="531"/>
      <c r="AL118" s="531"/>
      <c r="AM118" s="531"/>
      <c r="AN118" s="531"/>
      <c r="AO118" s="531"/>
      <c r="AP118" s="531"/>
      <c r="AQ118" s="531"/>
      <c r="AR118" s="531"/>
      <c r="AS118" s="531"/>
      <c r="AT118" s="531"/>
      <c r="AU118" s="531"/>
      <c r="AV118" s="531"/>
      <c r="AW118" s="531"/>
      <c r="AX118" s="531"/>
      <c r="AY118" s="531"/>
      <c r="AZ118" s="798"/>
      <c r="BA118" s="798"/>
      <c r="BB118" s="798"/>
      <c r="BC118" s="798"/>
      <c r="BD118" s="798"/>
      <c r="BE118" s="798"/>
      <c r="BF118" s="798"/>
      <c r="BG118" s="798"/>
      <c r="BH118" s="798"/>
      <c r="BI118" s="798"/>
      <c r="BJ118" s="798"/>
      <c r="BK118" s="798"/>
      <c r="BL118" s="798"/>
      <c r="BM118" s="798"/>
      <c r="BN118" s="523" t="s">
        <v>169</v>
      </c>
      <c r="BO118" s="523"/>
      <c r="BP118" s="523"/>
      <c r="BQ118" s="523"/>
      <c r="BR118" s="523"/>
      <c r="BS118" s="100"/>
      <c r="BT118" s="100"/>
      <c r="BU118" s="100"/>
      <c r="BV118" s="100"/>
      <c r="BW118" s="100"/>
      <c r="BX118" s="100"/>
      <c r="BY118" s="85"/>
      <c r="BZ118" s="55"/>
      <c r="CB118" s="35"/>
      <c r="CC118" s="35"/>
      <c r="CD118" s="35"/>
      <c r="CE118" s="35"/>
      <c r="CF118" s="35"/>
      <c r="CG118" s="35"/>
      <c r="CH118" s="35"/>
      <c r="CI118" s="35"/>
    </row>
    <row r="119" spans="1:87" ht="16.5" customHeight="1">
      <c r="B119" s="98"/>
      <c r="C119" s="99"/>
      <c r="D119" s="100"/>
      <c r="E119" s="100"/>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5"/>
      <c r="AI119" s="106"/>
      <c r="AJ119" s="106"/>
      <c r="AK119" s="106"/>
      <c r="AL119" s="106"/>
      <c r="AM119" s="106"/>
      <c r="AN119" s="106"/>
      <c r="AO119" s="106"/>
      <c r="AP119" s="106"/>
      <c r="AQ119" s="106"/>
      <c r="AR119" s="106"/>
      <c r="AS119" s="106"/>
      <c r="AT119" s="106"/>
      <c r="AU119" s="106"/>
      <c r="AV119" s="106"/>
      <c r="AW119" s="106"/>
      <c r="AX119" s="106"/>
      <c r="AY119" s="106"/>
      <c r="AZ119" s="107"/>
      <c r="BA119" s="107"/>
      <c r="BB119" s="107"/>
      <c r="BC119" s="107"/>
      <c r="BD119" s="107"/>
      <c r="BE119" s="107"/>
      <c r="BF119" s="107"/>
      <c r="BG119" s="107"/>
      <c r="BH119" s="107"/>
      <c r="BI119" s="107"/>
      <c r="BJ119" s="107"/>
      <c r="BK119" s="107"/>
      <c r="BL119" s="107"/>
      <c r="BM119" s="107"/>
      <c r="BN119" s="106"/>
      <c r="BO119" s="106"/>
      <c r="BP119" s="106"/>
      <c r="BQ119" s="106"/>
      <c r="BR119" s="106"/>
      <c r="BS119" s="100"/>
      <c r="BT119" s="100"/>
      <c r="BU119" s="100"/>
      <c r="BV119" s="100"/>
      <c r="BW119" s="100"/>
      <c r="BX119" s="100"/>
      <c r="BY119" s="85"/>
      <c r="BZ119" s="55"/>
      <c r="CB119" s="35"/>
      <c r="CC119" s="35"/>
      <c r="CD119" s="35"/>
      <c r="CE119" s="35"/>
      <c r="CF119" s="35"/>
      <c r="CG119" s="35"/>
      <c r="CH119" s="35"/>
      <c r="CI119" s="35"/>
    </row>
    <row r="120" spans="1:87" ht="16.5" customHeight="1">
      <c r="B120" s="98"/>
      <c r="C120" s="99"/>
      <c r="D120" s="100"/>
      <c r="E120" s="100"/>
      <c r="F120" s="523" t="s">
        <v>173</v>
      </c>
      <c r="G120" s="523"/>
      <c r="H120" s="523"/>
      <c r="I120" s="523"/>
      <c r="J120" s="523"/>
      <c r="K120" s="523"/>
      <c r="L120" s="523"/>
      <c r="M120" s="523"/>
      <c r="N120" s="523"/>
      <c r="O120" s="523"/>
      <c r="P120" s="523"/>
      <c r="Q120" s="523"/>
      <c r="R120" s="523"/>
      <c r="S120" s="523"/>
      <c r="T120" s="523"/>
      <c r="U120" s="523"/>
      <c r="V120" s="523" t="s">
        <v>300</v>
      </c>
      <c r="W120" s="523"/>
      <c r="X120" s="523"/>
      <c r="Y120" s="523"/>
      <c r="Z120" s="523"/>
      <c r="AA120" s="523"/>
      <c r="AB120" s="523"/>
      <c r="AC120" s="523"/>
      <c r="AD120" s="523"/>
      <c r="AE120" s="523"/>
      <c r="AF120" s="523"/>
      <c r="AG120" s="523"/>
      <c r="AH120" s="532" t="s">
        <v>299</v>
      </c>
      <c r="AI120" s="532"/>
      <c r="AJ120" s="532"/>
      <c r="AK120" s="532"/>
      <c r="AL120" s="532"/>
      <c r="AM120" s="532"/>
      <c r="AN120" s="532"/>
      <c r="AO120" s="532"/>
      <c r="AP120" s="532"/>
      <c r="AQ120" s="532"/>
      <c r="AR120" s="532"/>
      <c r="AS120" s="532"/>
      <c r="AT120" s="532"/>
      <c r="AU120" s="532"/>
      <c r="AV120" s="532"/>
      <c r="AW120" s="532"/>
      <c r="AX120" s="532"/>
      <c r="AY120" s="532"/>
      <c r="AZ120" s="551" t="s">
        <v>307</v>
      </c>
      <c r="BA120" s="551"/>
      <c r="BB120" s="551"/>
      <c r="BC120" s="551"/>
      <c r="BD120" s="551"/>
      <c r="BE120" s="551"/>
      <c r="BF120" s="551"/>
      <c r="BG120" s="551"/>
      <c r="BH120" s="551"/>
      <c r="BI120" s="551"/>
      <c r="BJ120" s="551"/>
      <c r="BK120" s="551"/>
      <c r="BL120" s="551"/>
      <c r="BM120" s="551"/>
      <c r="BN120" s="551"/>
      <c r="BO120" s="551"/>
      <c r="BP120" s="551"/>
      <c r="BQ120" s="551"/>
      <c r="BR120" s="551"/>
      <c r="BS120" s="100"/>
      <c r="BT120" s="100"/>
      <c r="BU120" s="100"/>
      <c r="BV120" s="100"/>
      <c r="BW120" s="100"/>
      <c r="BX120" s="100"/>
      <c r="BY120" s="85"/>
      <c r="BZ120" s="55"/>
      <c r="CB120" s="35"/>
      <c r="CC120" s="35"/>
      <c r="CD120" s="35"/>
      <c r="CE120" s="35"/>
      <c r="CF120" s="35"/>
      <c r="CG120" s="35"/>
      <c r="CH120" s="35"/>
      <c r="CI120" s="35"/>
    </row>
    <row r="121" spans="1:87" ht="16.5" customHeight="1">
      <c r="B121" s="98"/>
      <c r="C121" s="99"/>
      <c r="D121" s="100"/>
      <c r="E121" s="100"/>
      <c r="F121" s="553" t="s">
        <v>298</v>
      </c>
      <c r="G121" s="553"/>
      <c r="H121" s="553"/>
      <c r="I121" s="553"/>
      <c r="J121" s="553"/>
      <c r="K121" s="553"/>
      <c r="L121" s="553"/>
      <c r="M121" s="553"/>
      <c r="N121" s="553"/>
      <c r="O121" s="553"/>
      <c r="P121" s="553"/>
      <c r="Q121" s="553"/>
      <c r="R121" s="553"/>
      <c r="S121" s="553"/>
      <c r="T121" s="553"/>
      <c r="U121" s="553"/>
      <c r="V121" s="573"/>
      <c r="W121" s="573"/>
      <c r="X121" s="573"/>
      <c r="Y121" s="573"/>
      <c r="Z121" s="573"/>
      <c r="AA121" s="573"/>
      <c r="AB121" s="573"/>
      <c r="AC121" s="573"/>
      <c r="AD121" s="573"/>
      <c r="AE121" s="573"/>
      <c r="AF121" s="573"/>
      <c r="AG121" s="573"/>
      <c r="AH121" s="572"/>
      <c r="AI121" s="572"/>
      <c r="AJ121" s="572"/>
      <c r="AK121" s="572"/>
      <c r="AL121" s="572"/>
      <c r="AM121" s="572"/>
      <c r="AN121" s="572"/>
      <c r="AO121" s="572"/>
      <c r="AP121" s="572"/>
      <c r="AQ121" s="572"/>
      <c r="AR121" s="572"/>
      <c r="AS121" s="572"/>
      <c r="AT121" s="572"/>
      <c r="AU121" s="572"/>
      <c r="AV121" s="572"/>
      <c r="AW121" s="572"/>
      <c r="AX121" s="572"/>
      <c r="AY121" s="572"/>
      <c r="AZ121" s="552"/>
      <c r="BA121" s="552"/>
      <c r="BB121" s="552"/>
      <c r="BC121" s="552"/>
      <c r="BD121" s="552"/>
      <c r="BE121" s="552"/>
      <c r="BF121" s="552"/>
      <c r="BG121" s="552"/>
      <c r="BH121" s="552"/>
      <c r="BI121" s="552"/>
      <c r="BJ121" s="552"/>
      <c r="BK121" s="552"/>
      <c r="BL121" s="552"/>
      <c r="BM121" s="552"/>
      <c r="BN121" s="553" t="s">
        <v>12</v>
      </c>
      <c r="BO121" s="553"/>
      <c r="BP121" s="553"/>
      <c r="BQ121" s="553"/>
      <c r="BR121" s="553"/>
      <c r="BS121" s="100"/>
      <c r="BT121" s="100"/>
      <c r="BU121" s="100"/>
      <c r="BV121" s="100"/>
      <c r="BW121" s="100"/>
      <c r="BX121" s="100"/>
      <c r="BY121" s="85"/>
      <c r="BZ121" s="55"/>
      <c r="CB121" s="35"/>
      <c r="CC121" s="35"/>
      <c r="CD121" s="35"/>
      <c r="CE121" s="35"/>
      <c r="CF121" s="35"/>
      <c r="CG121" s="35"/>
      <c r="CH121" s="35"/>
      <c r="CI121" s="35"/>
    </row>
    <row r="122" spans="1:87" ht="16.5" customHeight="1">
      <c r="B122" s="98"/>
      <c r="C122" s="99"/>
      <c r="D122" s="100"/>
      <c r="E122" s="100"/>
      <c r="F122" s="483"/>
      <c r="G122" s="483"/>
      <c r="H122" s="483"/>
      <c r="I122" s="483"/>
      <c r="J122" s="483"/>
      <c r="K122" s="483"/>
      <c r="L122" s="483"/>
      <c r="M122" s="483"/>
      <c r="N122" s="483"/>
      <c r="O122" s="483"/>
      <c r="P122" s="483"/>
      <c r="Q122" s="483"/>
      <c r="R122" s="483"/>
      <c r="S122" s="483"/>
      <c r="T122" s="483"/>
      <c r="U122" s="483"/>
      <c r="V122" s="483"/>
      <c r="W122" s="483"/>
      <c r="X122" s="483"/>
      <c r="Y122" s="483"/>
      <c r="Z122" s="483"/>
      <c r="AA122" s="483"/>
      <c r="AB122" s="483"/>
      <c r="AC122" s="483"/>
      <c r="AD122" s="483"/>
      <c r="AE122" s="483"/>
      <c r="AF122" s="483"/>
      <c r="AG122" s="483"/>
      <c r="AH122" s="105"/>
      <c r="AI122" s="488"/>
      <c r="AJ122" s="488"/>
      <c r="AK122" s="488"/>
      <c r="AL122" s="488"/>
      <c r="AM122" s="488"/>
      <c r="AN122" s="488"/>
      <c r="AO122" s="488"/>
      <c r="AP122" s="488"/>
      <c r="AQ122" s="488"/>
      <c r="AR122" s="488"/>
      <c r="AS122" s="488"/>
      <c r="AT122" s="488"/>
      <c r="AU122" s="488"/>
      <c r="AV122" s="488"/>
      <c r="AW122" s="488"/>
      <c r="AX122" s="488"/>
      <c r="AY122" s="488"/>
      <c r="AZ122" s="489"/>
      <c r="BA122" s="489"/>
      <c r="BB122" s="489"/>
      <c r="BC122" s="489"/>
      <c r="BD122" s="489"/>
      <c r="BE122" s="489"/>
      <c r="BF122" s="489"/>
      <c r="BG122" s="489"/>
      <c r="BH122" s="489"/>
      <c r="BI122" s="489"/>
      <c r="BJ122" s="489"/>
      <c r="BK122" s="489"/>
      <c r="BL122" s="489"/>
      <c r="BM122" s="489"/>
      <c r="BN122" s="488"/>
      <c r="BO122" s="488"/>
      <c r="BP122" s="488"/>
      <c r="BQ122" s="488"/>
      <c r="BR122" s="488"/>
      <c r="BS122" s="100"/>
      <c r="BT122" s="100"/>
      <c r="BU122" s="100"/>
      <c r="BV122" s="100"/>
      <c r="BW122" s="100"/>
      <c r="BX122" s="100"/>
      <c r="BY122" s="85"/>
      <c r="BZ122" s="55"/>
      <c r="CB122" s="35"/>
      <c r="CC122" s="35"/>
      <c r="CD122" s="35"/>
      <c r="CE122" s="35"/>
      <c r="CF122" s="35"/>
      <c r="CG122" s="35"/>
      <c r="CH122" s="35"/>
      <c r="CI122" s="35"/>
    </row>
    <row r="123" spans="1:87" ht="16.5" customHeight="1">
      <c r="B123" s="98"/>
      <c r="C123" s="99"/>
      <c r="D123" s="100"/>
      <c r="E123" s="100"/>
      <c r="F123" s="567" t="s">
        <v>201</v>
      </c>
      <c r="G123" s="568"/>
      <c r="H123" s="568"/>
      <c r="I123" s="568"/>
      <c r="J123" s="568"/>
      <c r="K123" s="568"/>
      <c r="L123" s="568"/>
      <c r="M123" s="568"/>
      <c r="N123" s="568"/>
      <c r="O123" s="568"/>
      <c r="P123" s="568"/>
      <c r="Q123" s="568"/>
      <c r="R123" s="568"/>
      <c r="S123" s="568"/>
      <c r="T123" s="568"/>
      <c r="U123" s="568"/>
      <c r="V123" s="568"/>
      <c r="W123" s="568"/>
      <c r="X123" s="568"/>
      <c r="Y123" s="568"/>
      <c r="Z123" s="568"/>
      <c r="AA123" s="568"/>
      <c r="AB123" s="568"/>
      <c r="AC123" s="568"/>
      <c r="AD123" s="568"/>
      <c r="AE123" s="568"/>
      <c r="AF123" s="568"/>
      <c r="AG123" s="569"/>
      <c r="AH123" s="570"/>
      <c r="AI123" s="571"/>
      <c r="AJ123" s="571"/>
      <c r="AK123" s="571"/>
      <c r="AL123" s="571"/>
      <c r="AM123" s="571"/>
      <c r="AN123" s="571"/>
      <c r="AO123" s="565" t="s">
        <v>123</v>
      </c>
      <c r="AP123" s="565"/>
      <c r="AQ123" s="566"/>
      <c r="AR123" s="108"/>
      <c r="AS123" s="108"/>
      <c r="AT123" s="108"/>
      <c r="AU123" s="108"/>
      <c r="AV123" s="108"/>
      <c r="AW123" s="108"/>
      <c r="AX123" s="108"/>
      <c r="AY123" s="108"/>
      <c r="AZ123" s="109"/>
      <c r="BA123" s="109"/>
      <c r="BB123" s="109"/>
      <c r="BC123" s="109"/>
      <c r="BD123" s="109"/>
      <c r="BE123" s="109"/>
      <c r="BF123" s="109"/>
      <c r="BG123" s="109"/>
      <c r="BH123" s="109"/>
      <c r="BI123" s="109"/>
      <c r="BJ123" s="109"/>
      <c r="BK123" s="109"/>
      <c r="BL123" s="109"/>
      <c r="BM123" s="109"/>
      <c r="BN123" s="105"/>
      <c r="BO123" s="105"/>
      <c r="BP123" s="105"/>
      <c r="BQ123" s="105"/>
      <c r="BR123" s="105"/>
      <c r="BS123" s="100"/>
      <c r="BT123" s="100"/>
      <c r="BU123" s="100"/>
      <c r="BV123" s="100"/>
      <c r="BW123" s="100"/>
      <c r="BX123" s="100"/>
      <c r="BY123" s="85"/>
      <c r="BZ123" s="55"/>
      <c r="CB123" s="35"/>
      <c r="CC123" s="35"/>
      <c r="CD123" s="35"/>
      <c r="CE123" s="35"/>
      <c r="CF123" s="35"/>
      <c r="CG123" s="35"/>
      <c r="CH123" s="35"/>
      <c r="CI123" s="35"/>
    </row>
    <row r="124" spans="1:87" ht="16.5" customHeight="1" thickBot="1">
      <c r="B124" s="110"/>
      <c r="C124" s="111"/>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3"/>
      <c r="BZ124" s="114"/>
      <c r="CB124" s="35"/>
      <c r="CC124" s="35"/>
      <c r="CD124" s="35"/>
      <c r="CE124" s="35"/>
      <c r="CF124" s="35"/>
      <c r="CG124" s="35"/>
      <c r="CH124" s="35"/>
      <c r="CI124" s="35"/>
    </row>
    <row r="125" spans="1:87" ht="17.25" customHeight="1">
      <c r="B125" s="194"/>
      <c r="C125" s="195" t="s">
        <v>132</v>
      </c>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6"/>
      <c r="AZ125" s="196"/>
      <c r="BA125" s="196"/>
      <c r="BB125" s="196"/>
      <c r="BC125" s="196"/>
      <c r="BD125" s="196"/>
      <c r="BE125" s="196"/>
      <c r="BF125" s="196"/>
      <c r="BG125" s="196"/>
      <c r="BH125" s="196"/>
      <c r="BI125" s="196"/>
      <c r="BJ125" s="196"/>
      <c r="BK125" s="196"/>
      <c r="BL125" s="196"/>
      <c r="BM125" s="196"/>
      <c r="BN125" s="196"/>
      <c r="BO125" s="196"/>
      <c r="BP125" s="196"/>
      <c r="BQ125" s="196"/>
      <c r="BR125" s="196"/>
      <c r="BS125" s="196"/>
      <c r="BT125" s="196"/>
      <c r="BU125" s="196"/>
      <c r="BV125" s="196"/>
      <c r="BW125" s="196"/>
      <c r="BX125" s="196"/>
      <c r="BY125" s="196"/>
      <c r="BZ125" s="197"/>
    </row>
    <row r="126" spans="1:87" ht="17.25" customHeight="1">
      <c r="B126" s="115"/>
      <c r="C126" s="116"/>
      <c r="D126" s="118" t="s">
        <v>131</v>
      </c>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6"/>
      <c r="AY126" s="116"/>
      <c r="AZ126" s="116"/>
      <c r="BA126" s="116"/>
      <c r="BB126" s="116"/>
      <c r="BC126" s="116"/>
      <c r="BD126" s="116"/>
      <c r="BE126" s="116"/>
      <c r="BF126" s="116"/>
      <c r="BG126" s="116"/>
      <c r="BH126" s="116"/>
      <c r="BI126" s="116"/>
      <c r="BJ126" s="116"/>
      <c r="BK126" s="116"/>
      <c r="BL126" s="116"/>
      <c r="BM126" s="116"/>
      <c r="BN126" s="116"/>
      <c r="BO126" s="116"/>
      <c r="BP126" s="116"/>
      <c r="BQ126" s="116"/>
      <c r="BR126" s="116"/>
      <c r="BS126" s="116"/>
      <c r="BT126" s="116"/>
      <c r="BU126" s="116"/>
      <c r="BV126" s="116"/>
      <c r="BW126" s="116"/>
      <c r="BX126" s="116"/>
      <c r="BY126" s="116"/>
      <c r="BZ126" s="117"/>
      <c r="CB126" s="36"/>
      <c r="CC126" s="36"/>
      <c r="CD126" s="36"/>
      <c r="CE126" s="36"/>
      <c r="CF126" s="36"/>
      <c r="CG126" s="36"/>
      <c r="CH126" s="36"/>
      <c r="CI126" s="36"/>
    </row>
    <row r="127" spans="1:87" s="202" customFormat="1" ht="17.25" customHeight="1">
      <c r="A127" s="198"/>
      <c r="B127" s="199"/>
      <c r="C127" s="200"/>
      <c r="D127" s="200"/>
      <c r="E127" s="574" t="s">
        <v>118</v>
      </c>
      <c r="F127" s="574"/>
      <c r="G127" s="574"/>
      <c r="H127" s="574"/>
      <c r="I127" s="574"/>
      <c r="J127" s="574"/>
      <c r="K127" s="574"/>
      <c r="L127" s="574"/>
      <c r="M127" s="574"/>
      <c r="N127" s="574"/>
      <c r="O127" s="574"/>
      <c r="P127" s="574"/>
      <c r="Q127" s="574"/>
      <c r="R127" s="574"/>
      <c r="S127" s="574"/>
      <c r="T127" s="574"/>
      <c r="U127" s="574"/>
      <c r="V127" s="574"/>
      <c r="W127" s="574"/>
      <c r="X127" s="574"/>
      <c r="Y127" s="574"/>
      <c r="Z127" s="574"/>
      <c r="AA127" s="574"/>
      <c r="AB127" s="574"/>
      <c r="AC127" s="574"/>
      <c r="AD127" s="574"/>
      <c r="AE127" s="574"/>
      <c r="AF127" s="574"/>
      <c r="AG127" s="574"/>
      <c r="AH127" s="574"/>
      <c r="AI127" s="574"/>
      <c r="AJ127" s="574"/>
      <c r="AK127" s="574"/>
      <c r="AL127" s="574"/>
      <c r="AM127" s="574"/>
      <c r="AN127" s="574"/>
      <c r="AO127" s="574"/>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c r="BJ127" s="200"/>
      <c r="BK127" s="200"/>
      <c r="BL127" s="200"/>
      <c r="BM127" s="200"/>
      <c r="BN127" s="200"/>
      <c r="BO127" s="200"/>
      <c r="BP127" s="200"/>
      <c r="BQ127" s="200"/>
      <c r="BR127" s="200"/>
      <c r="BS127" s="200"/>
      <c r="BT127" s="200"/>
      <c r="BU127" s="200"/>
      <c r="BV127" s="200"/>
      <c r="BW127" s="200"/>
      <c r="BX127" s="200"/>
      <c r="BY127" s="200"/>
      <c r="BZ127" s="201"/>
      <c r="CB127" s="203"/>
      <c r="CC127" s="203"/>
      <c r="CD127" s="203"/>
      <c r="CE127" s="203"/>
      <c r="CF127" s="203"/>
      <c r="CG127" s="203"/>
      <c r="CH127" s="203"/>
      <c r="CI127" s="203"/>
    </row>
    <row r="128" spans="1:87" s="22" customFormat="1" ht="17.25" customHeight="1">
      <c r="A128" s="204">
        <v>8</v>
      </c>
      <c r="B128" s="84"/>
      <c r="C128" s="85"/>
      <c r="D128" s="85"/>
      <c r="E128" s="85"/>
      <c r="F128" s="85"/>
      <c r="G128" s="85"/>
      <c r="H128" s="85"/>
      <c r="I128" s="85" t="s">
        <v>119</v>
      </c>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c r="BC128" s="85"/>
      <c r="BD128" s="85"/>
      <c r="BE128" s="85"/>
      <c r="BF128" s="85"/>
      <c r="BG128" s="85"/>
      <c r="BH128" s="85"/>
      <c r="BI128" s="85"/>
      <c r="BJ128" s="85"/>
      <c r="BK128" s="85"/>
      <c r="BL128" s="85"/>
      <c r="BM128" s="85"/>
      <c r="BN128" s="85"/>
      <c r="BO128" s="85"/>
      <c r="BP128" s="85"/>
      <c r="BQ128" s="85"/>
      <c r="BR128" s="85"/>
      <c r="BS128" s="85"/>
      <c r="BT128" s="85"/>
      <c r="BU128" s="85"/>
      <c r="BV128" s="85"/>
      <c r="BW128" s="85"/>
      <c r="BX128" s="85"/>
      <c r="BY128" s="85"/>
      <c r="BZ128" s="86"/>
      <c r="CA128" s="205"/>
      <c r="CB128" s="206"/>
      <c r="CC128" s="206"/>
      <c r="CD128" s="206"/>
      <c r="CE128" s="206"/>
    </row>
    <row r="129" spans="1:83" s="22" customFormat="1" ht="17.25" customHeight="1">
      <c r="A129" s="204">
        <v>9</v>
      </c>
      <c r="B129" s="84"/>
      <c r="C129" s="85"/>
      <c r="D129" s="85"/>
      <c r="E129" s="85"/>
      <c r="F129" s="85"/>
      <c r="G129" s="85"/>
      <c r="H129" s="85"/>
      <c r="I129" s="534" t="s">
        <v>130</v>
      </c>
      <c r="J129" s="534"/>
      <c r="K129" s="534"/>
      <c r="L129" s="534"/>
      <c r="M129" s="534"/>
      <c r="N129" s="534"/>
      <c r="O129" s="534"/>
      <c r="P129" s="534"/>
      <c r="Q129" s="534"/>
      <c r="R129" s="534"/>
      <c r="S129" s="534"/>
      <c r="T129" s="534"/>
      <c r="U129" s="534"/>
      <c r="V129" s="534"/>
      <c r="W129" s="534"/>
      <c r="X129" s="534"/>
      <c r="Y129" s="534"/>
      <c r="Z129" s="534"/>
      <c r="AA129" s="534"/>
      <c r="AB129" s="534"/>
      <c r="AC129" s="534"/>
      <c r="AD129" s="534"/>
      <c r="AE129" s="534"/>
      <c r="AF129" s="534"/>
      <c r="AG129" s="534"/>
      <c r="AH129" s="534"/>
      <c r="AI129" s="534"/>
      <c r="AJ129" s="534"/>
      <c r="AK129" s="534"/>
      <c r="AL129" s="534"/>
      <c r="AM129" s="534"/>
      <c r="AN129" s="534"/>
      <c r="AO129" s="534"/>
      <c r="AP129" s="534"/>
      <c r="AQ129" s="534"/>
      <c r="AR129" s="534"/>
      <c r="AS129" s="534"/>
      <c r="AT129" s="534"/>
      <c r="AU129" s="534"/>
      <c r="AV129" s="534"/>
      <c r="AW129" s="534"/>
      <c r="AX129" s="534"/>
      <c r="AY129" s="534"/>
      <c r="AZ129" s="534"/>
      <c r="BA129" s="534"/>
      <c r="BB129" s="534"/>
      <c r="BC129" s="534"/>
      <c r="BD129" s="534"/>
      <c r="BE129" s="534"/>
      <c r="BF129" s="534"/>
      <c r="BG129" s="534"/>
      <c r="BH129" s="534"/>
      <c r="BI129" s="534"/>
      <c r="BJ129" s="534"/>
      <c r="BK129" s="534"/>
      <c r="BL129" s="534"/>
      <c r="BM129" s="534"/>
      <c r="BN129" s="534"/>
      <c r="BO129" s="534"/>
      <c r="BP129" s="534"/>
      <c r="BQ129" s="534"/>
      <c r="BR129" s="534"/>
      <c r="BS129" s="534"/>
      <c r="BT129" s="534"/>
      <c r="BU129" s="534"/>
      <c r="BV129" s="534"/>
      <c r="BW129" s="534"/>
      <c r="BX129" s="534"/>
      <c r="BY129" s="534"/>
      <c r="BZ129" s="86"/>
      <c r="CB129" s="206"/>
      <c r="CC129" s="206"/>
      <c r="CD129" s="206"/>
      <c r="CE129" s="206"/>
    </row>
    <row r="130" spans="1:83" s="22" customFormat="1" ht="17.25" customHeight="1">
      <c r="A130" s="204"/>
      <c r="B130" s="84"/>
      <c r="C130" s="85"/>
      <c r="D130" s="85"/>
      <c r="E130" s="85"/>
      <c r="F130" s="85"/>
      <c r="G130" s="85"/>
      <c r="H130" s="85"/>
      <c r="I130" s="534"/>
      <c r="J130" s="534"/>
      <c r="K130" s="534"/>
      <c r="L130" s="534"/>
      <c r="M130" s="534"/>
      <c r="N130" s="534"/>
      <c r="O130" s="534"/>
      <c r="P130" s="534"/>
      <c r="Q130" s="534"/>
      <c r="R130" s="534"/>
      <c r="S130" s="534"/>
      <c r="T130" s="534"/>
      <c r="U130" s="534"/>
      <c r="V130" s="534"/>
      <c r="W130" s="534"/>
      <c r="X130" s="534"/>
      <c r="Y130" s="534"/>
      <c r="Z130" s="534"/>
      <c r="AA130" s="534"/>
      <c r="AB130" s="534"/>
      <c r="AC130" s="534"/>
      <c r="AD130" s="534"/>
      <c r="AE130" s="534"/>
      <c r="AF130" s="534"/>
      <c r="AG130" s="534"/>
      <c r="AH130" s="534"/>
      <c r="AI130" s="534"/>
      <c r="AJ130" s="534"/>
      <c r="AK130" s="534"/>
      <c r="AL130" s="534"/>
      <c r="AM130" s="534"/>
      <c r="AN130" s="534"/>
      <c r="AO130" s="534"/>
      <c r="AP130" s="534"/>
      <c r="AQ130" s="534"/>
      <c r="AR130" s="534"/>
      <c r="AS130" s="534"/>
      <c r="AT130" s="534"/>
      <c r="AU130" s="534"/>
      <c r="AV130" s="534"/>
      <c r="AW130" s="534"/>
      <c r="AX130" s="534"/>
      <c r="AY130" s="534"/>
      <c r="AZ130" s="534"/>
      <c r="BA130" s="534"/>
      <c r="BB130" s="534"/>
      <c r="BC130" s="534"/>
      <c r="BD130" s="534"/>
      <c r="BE130" s="534"/>
      <c r="BF130" s="534"/>
      <c r="BG130" s="534"/>
      <c r="BH130" s="534"/>
      <c r="BI130" s="534"/>
      <c r="BJ130" s="534"/>
      <c r="BK130" s="534"/>
      <c r="BL130" s="534"/>
      <c r="BM130" s="534"/>
      <c r="BN130" s="534"/>
      <c r="BO130" s="534"/>
      <c r="BP130" s="534"/>
      <c r="BQ130" s="534"/>
      <c r="BR130" s="534"/>
      <c r="BS130" s="534"/>
      <c r="BT130" s="534"/>
      <c r="BU130" s="534"/>
      <c r="BV130" s="534"/>
      <c r="BW130" s="534"/>
      <c r="BX130" s="534"/>
      <c r="BY130" s="534"/>
      <c r="BZ130" s="86"/>
      <c r="CB130" s="206"/>
      <c r="CC130" s="206"/>
      <c r="CD130" s="206"/>
      <c r="CE130" s="206"/>
    </row>
    <row r="131" spans="1:83" s="22" customFormat="1" ht="17.25" customHeight="1">
      <c r="A131" s="204"/>
      <c r="B131" s="84"/>
      <c r="C131" s="85"/>
      <c r="D131" s="85"/>
      <c r="E131" s="85"/>
      <c r="F131" s="85"/>
      <c r="G131" s="85"/>
      <c r="H131" s="85"/>
      <c r="I131" s="782"/>
      <c r="J131" s="782"/>
      <c r="K131" s="782"/>
      <c r="L131" s="782"/>
      <c r="M131" s="782"/>
      <c r="N131" s="782"/>
      <c r="O131" s="782"/>
      <c r="P131" s="782"/>
      <c r="Q131" s="782"/>
      <c r="R131" s="782"/>
      <c r="S131" s="782"/>
      <c r="T131" s="782"/>
      <c r="U131" s="782"/>
      <c r="V131" s="782"/>
      <c r="W131" s="782"/>
      <c r="X131" s="782"/>
      <c r="Y131" s="782"/>
      <c r="Z131" s="782"/>
      <c r="AA131" s="782"/>
      <c r="AB131" s="782"/>
      <c r="AC131" s="782"/>
      <c r="AD131" s="782"/>
      <c r="AE131" s="782"/>
      <c r="AF131" s="782"/>
      <c r="AG131" s="782"/>
      <c r="AH131" s="782"/>
      <c r="AI131" s="782"/>
      <c r="AJ131" s="782"/>
      <c r="AK131" s="782"/>
      <c r="AL131" s="782"/>
      <c r="AM131" s="782"/>
      <c r="AN131" s="782"/>
      <c r="AO131" s="782"/>
      <c r="AP131" s="782"/>
      <c r="AQ131" s="782"/>
      <c r="AR131" s="782"/>
      <c r="AS131" s="782"/>
      <c r="AT131" s="782"/>
      <c r="AU131" s="782"/>
      <c r="AV131" s="782"/>
      <c r="AW131" s="782"/>
      <c r="AX131" s="782"/>
      <c r="AY131" s="782"/>
      <c r="AZ131" s="782"/>
      <c r="BA131" s="782"/>
      <c r="BB131" s="782"/>
      <c r="BC131" s="782"/>
      <c r="BD131" s="782"/>
      <c r="BE131" s="782"/>
      <c r="BF131" s="782"/>
      <c r="BG131" s="782"/>
      <c r="BH131" s="782"/>
      <c r="BI131" s="782"/>
      <c r="BJ131" s="782"/>
      <c r="BK131" s="782"/>
      <c r="BL131" s="782"/>
      <c r="BM131" s="782"/>
      <c r="BN131" s="782"/>
      <c r="BO131" s="782"/>
      <c r="BP131" s="782"/>
      <c r="BQ131" s="782"/>
      <c r="BR131" s="782"/>
      <c r="BS131" s="782"/>
      <c r="BT131" s="782"/>
      <c r="BU131" s="782"/>
      <c r="BV131" s="782"/>
      <c r="BW131" s="782"/>
      <c r="BX131" s="782"/>
      <c r="BY131" s="782"/>
      <c r="BZ131" s="783"/>
      <c r="CB131" s="206"/>
      <c r="CC131" s="206"/>
      <c r="CD131" s="206"/>
      <c r="CE131" s="206"/>
    </row>
    <row r="132" spans="1:83" s="22" customFormat="1" ht="17.25" customHeight="1">
      <c r="A132" s="204"/>
      <c r="B132" s="84"/>
      <c r="C132" s="85"/>
      <c r="D132" s="85"/>
      <c r="E132" s="85"/>
      <c r="F132" s="85"/>
      <c r="G132" s="85"/>
      <c r="H132" s="85"/>
      <c r="I132" s="782"/>
      <c r="J132" s="782"/>
      <c r="K132" s="782"/>
      <c r="L132" s="782"/>
      <c r="M132" s="782"/>
      <c r="N132" s="782"/>
      <c r="O132" s="782"/>
      <c r="P132" s="782"/>
      <c r="Q132" s="782"/>
      <c r="R132" s="782"/>
      <c r="S132" s="782"/>
      <c r="T132" s="782"/>
      <c r="U132" s="782"/>
      <c r="V132" s="782"/>
      <c r="W132" s="782"/>
      <c r="X132" s="782"/>
      <c r="Y132" s="782"/>
      <c r="Z132" s="782"/>
      <c r="AA132" s="782"/>
      <c r="AB132" s="782"/>
      <c r="AC132" s="782"/>
      <c r="AD132" s="782"/>
      <c r="AE132" s="782"/>
      <c r="AF132" s="782"/>
      <c r="AG132" s="782"/>
      <c r="AH132" s="782"/>
      <c r="AI132" s="782"/>
      <c r="AJ132" s="782"/>
      <c r="AK132" s="782"/>
      <c r="AL132" s="782"/>
      <c r="AM132" s="782"/>
      <c r="AN132" s="782"/>
      <c r="AO132" s="782"/>
      <c r="AP132" s="782"/>
      <c r="AQ132" s="782"/>
      <c r="AR132" s="782"/>
      <c r="AS132" s="782"/>
      <c r="AT132" s="782"/>
      <c r="AU132" s="782"/>
      <c r="AV132" s="782"/>
      <c r="AW132" s="782"/>
      <c r="AX132" s="782"/>
      <c r="AY132" s="782"/>
      <c r="AZ132" s="782"/>
      <c r="BA132" s="782"/>
      <c r="BB132" s="782"/>
      <c r="BC132" s="782"/>
      <c r="BD132" s="782"/>
      <c r="BE132" s="782"/>
      <c r="BF132" s="782"/>
      <c r="BG132" s="782"/>
      <c r="BH132" s="782"/>
      <c r="BI132" s="782"/>
      <c r="BJ132" s="782"/>
      <c r="BK132" s="782"/>
      <c r="BL132" s="782"/>
      <c r="BM132" s="782"/>
      <c r="BN132" s="782"/>
      <c r="BO132" s="782"/>
      <c r="BP132" s="782"/>
      <c r="BQ132" s="782"/>
      <c r="BR132" s="782"/>
      <c r="BS132" s="782"/>
      <c r="BT132" s="782"/>
      <c r="BU132" s="782"/>
      <c r="BV132" s="782"/>
      <c r="BW132" s="782"/>
      <c r="BX132" s="782"/>
      <c r="BY132" s="782"/>
      <c r="BZ132" s="783"/>
      <c r="CB132" s="206"/>
      <c r="CC132" s="206"/>
      <c r="CD132" s="206"/>
      <c r="CE132" s="206"/>
    </row>
    <row r="133" spans="1:83" s="22" customFormat="1" ht="17.25" customHeight="1">
      <c r="A133" s="204"/>
      <c r="B133" s="84"/>
      <c r="C133" s="85"/>
      <c r="D133" s="85"/>
      <c r="E133" s="85"/>
      <c r="F133" s="85"/>
      <c r="G133" s="85"/>
      <c r="H133" s="85"/>
      <c r="I133" s="782"/>
      <c r="J133" s="782"/>
      <c r="K133" s="782"/>
      <c r="L133" s="782"/>
      <c r="M133" s="782"/>
      <c r="N133" s="782"/>
      <c r="O133" s="782"/>
      <c r="P133" s="782"/>
      <c r="Q133" s="782"/>
      <c r="R133" s="782"/>
      <c r="S133" s="782"/>
      <c r="T133" s="782"/>
      <c r="U133" s="782"/>
      <c r="V133" s="782"/>
      <c r="W133" s="782"/>
      <c r="X133" s="782"/>
      <c r="Y133" s="782"/>
      <c r="Z133" s="782"/>
      <c r="AA133" s="782"/>
      <c r="AB133" s="782"/>
      <c r="AC133" s="782"/>
      <c r="AD133" s="782"/>
      <c r="AE133" s="782"/>
      <c r="AF133" s="782"/>
      <c r="AG133" s="782"/>
      <c r="AH133" s="782"/>
      <c r="AI133" s="782"/>
      <c r="AJ133" s="782"/>
      <c r="AK133" s="782"/>
      <c r="AL133" s="782"/>
      <c r="AM133" s="782"/>
      <c r="AN133" s="782"/>
      <c r="AO133" s="782"/>
      <c r="AP133" s="782"/>
      <c r="AQ133" s="782"/>
      <c r="AR133" s="782"/>
      <c r="AS133" s="782"/>
      <c r="AT133" s="782"/>
      <c r="AU133" s="782"/>
      <c r="AV133" s="782"/>
      <c r="AW133" s="782"/>
      <c r="AX133" s="782"/>
      <c r="AY133" s="782"/>
      <c r="AZ133" s="782"/>
      <c r="BA133" s="782"/>
      <c r="BB133" s="782"/>
      <c r="BC133" s="782"/>
      <c r="BD133" s="782"/>
      <c r="BE133" s="782"/>
      <c r="BF133" s="782"/>
      <c r="BG133" s="782"/>
      <c r="BH133" s="782"/>
      <c r="BI133" s="782"/>
      <c r="BJ133" s="782"/>
      <c r="BK133" s="782"/>
      <c r="BL133" s="782"/>
      <c r="BM133" s="782"/>
      <c r="BN133" s="782"/>
      <c r="BO133" s="782"/>
      <c r="BP133" s="782"/>
      <c r="BQ133" s="782"/>
      <c r="BR133" s="782"/>
      <c r="BS133" s="782"/>
      <c r="BT133" s="782"/>
      <c r="BU133" s="782"/>
      <c r="BV133" s="782"/>
      <c r="BW133" s="782"/>
      <c r="BX133" s="782"/>
      <c r="BY133" s="782"/>
      <c r="BZ133" s="783"/>
      <c r="CB133" s="206"/>
      <c r="CC133" s="206"/>
      <c r="CD133" s="206"/>
      <c r="CE133" s="206"/>
    </row>
    <row r="134" spans="1:83" s="22" customFormat="1" ht="17.25" customHeight="1">
      <c r="A134" s="204"/>
      <c r="B134" s="84"/>
      <c r="C134" s="85"/>
      <c r="D134" s="85"/>
      <c r="E134" s="533" t="s">
        <v>120</v>
      </c>
      <c r="F134" s="533"/>
      <c r="G134" s="533"/>
      <c r="H134" s="533"/>
      <c r="I134" s="533"/>
      <c r="J134" s="533"/>
      <c r="K134" s="533"/>
      <c r="L134" s="533"/>
      <c r="M134" s="533"/>
      <c r="N134" s="533"/>
      <c r="O134" s="533"/>
      <c r="P134" s="533"/>
      <c r="Q134" s="533"/>
      <c r="R134" s="533"/>
      <c r="S134" s="533"/>
      <c r="T134" s="533"/>
      <c r="U134" s="533"/>
      <c r="V134" s="533"/>
      <c r="W134" s="533"/>
      <c r="X134" s="533"/>
      <c r="Y134" s="533"/>
      <c r="Z134" s="533"/>
      <c r="AA134" s="533"/>
      <c r="AB134" s="533"/>
      <c r="AC134" s="533"/>
      <c r="AD134" s="533"/>
      <c r="AE134" s="533"/>
      <c r="AF134" s="533"/>
      <c r="AG134" s="533"/>
      <c r="AH134" s="533"/>
      <c r="AI134" s="533"/>
      <c r="AJ134" s="533"/>
      <c r="AK134" s="533"/>
      <c r="AL134" s="533"/>
      <c r="AM134" s="533"/>
      <c r="AN134" s="533"/>
      <c r="AO134" s="533"/>
      <c r="AP134" s="85"/>
      <c r="AQ134" s="85"/>
      <c r="AR134" s="85"/>
      <c r="AS134" s="85"/>
      <c r="AT134" s="85"/>
      <c r="AU134" s="85"/>
      <c r="AV134" s="85"/>
      <c r="AW134" s="85"/>
      <c r="AX134" s="85"/>
      <c r="AY134" s="85"/>
      <c r="AZ134" s="85"/>
      <c r="BA134" s="85"/>
      <c r="BB134" s="85"/>
      <c r="BC134" s="85"/>
      <c r="BD134" s="85"/>
      <c r="BE134" s="85"/>
      <c r="BF134" s="85"/>
      <c r="BG134" s="85"/>
      <c r="BH134" s="85"/>
      <c r="BI134" s="85"/>
      <c r="BJ134" s="85"/>
      <c r="BK134" s="85"/>
      <c r="BL134" s="85"/>
      <c r="BM134" s="85"/>
      <c r="BN134" s="85"/>
      <c r="BO134" s="85"/>
      <c r="BP134" s="85"/>
      <c r="BQ134" s="85"/>
      <c r="BR134" s="85"/>
      <c r="BS134" s="85"/>
      <c r="BT134" s="85"/>
      <c r="BU134" s="85"/>
      <c r="BV134" s="85"/>
      <c r="BW134" s="85"/>
      <c r="BX134" s="85"/>
      <c r="BY134" s="85"/>
      <c r="BZ134" s="86"/>
      <c r="CB134" s="206"/>
      <c r="CC134" s="206"/>
      <c r="CD134" s="206"/>
      <c r="CE134" s="206"/>
    </row>
    <row r="135" spans="1:83" s="22" customFormat="1" ht="17.25" customHeight="1">
      <c r="A135" s="204">
        <v>10</v>
      </c>
      <c r="B135" s="84"/>
      <c r="C135" s="85"/>
      <c r="D135" s="85"/>
      <c r="E135" s="85"/>
      <c r="F135" s="85"/>
      <c r="G135" s="85"/>
      <c r="H135" s="85"/>
      <c r="I135" s="54" t="s">
        <v>121</v>
      </c>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c r="BJ135" s="85"/>
      <c r="BK135" s="85"/>
      <c r="BL135" s="85"/>
      <c r="BM135" s="85"/>
      <c r="BN135" s="85"/>
      <c r="BO135" s="85"/>
      <c r="BP135" s="85"/>
      <c r="BQ135" s="85"/>
      <c r="BR135" s="85"/>
      <c r="BS135" s="85"/>
      <c r="BT135" s="85"/>
      <c r="BU135" s="85"/>
      <c r="BV135" s="85"/>
      <c r="BW135" s="85"/>
      <c r="BX135" s="85"/>
      <c r="BY135" s="85"/>
      <c r="BZ135" s="86"/>
      <c r="CB135" s="206"/>
      <c r="CC135" s="206"/>
      <c r="CD135" s="206"/>
      <c r="CE135" s="206"/>
    </row>
    <row r="136" spans="1:83" s="22" customFormat="1" ht="17.25" customHeight="1">
      <c r="A136" s="204">
        <v>11</v>
      </c>
      <c r="B136" s="84"/>
      <c r="C136" s="85"/>
      <c r="D136" s="85"/>
      <c r="E136" s="85"/>
      <c r="F136" s="85"/>
      <c r="G136" s="85"/>
      <c r="H136" s="85"/>
      <c r="I136" s="534" t="s">
        <v>176</v>
      </c>
      <c r="J136" s="534"/>
      <c r="K136" s="534"/>
      <c r="L136" s="534"/>
      <c r="M136" s="534"/>
      <c r="N136" s="534"/>
      <c r="O136" s="534"/>
      <c r="P136" s="534"/>
      <c r="Q136" s="534"/>
      <c r="R136" s="534"/>
      <c r="S136" s="534"/>
      <c r="T136" s="534"/>
      <c r="U136" s="534"/>
      <c r="V136" s="534"/>
      <c r="W136" s="534"/>
      <c r="X136" s="534"/>
      <c r="Y136" s="534"/>
      <c r="Z136" s="534"/>
      <c r="AA136" s="534"/>
      <c r="AB136" s="534"/>
      <c r="AC136" s="534"/>
      <c r="AD136" s="534"/>
      <c r="AE136" s="534"/>
      <c r="AF136" s="534"/>
      <c r="AG136" s="534"/>
      <c r="AH136" s="534"/>
      <c r="AI136" s="534"/>
      <c r="AJ136" s="534"/>
      <c r="AK136" s="534"/>
      <c r="AL136" s="534"/>
      <c r="AM136" s="534"/>
      <c r="AN136" s="534"/>
      <c r="AO136" s="534"/>
      <c r="AP136" s="534"/>
      <c r="AQ136" s="534"/>
      <c r="AR136" s="534"/>
      <c r="AS136" s="534"/>
      <c r="AT136" s="534"/>
      <c r="AU136" s="534"/>
      <c r="AV136" s="534"/>
      <c r="AW136" s="534"/>
      <c r="AX136" s="534"/>
      <c r="AY136" s="534"/>
      <c r="AZ136" s="534"/>
      <c r="BA136" s="534"/>
      <c r="BB136" s="534"/>
      <c r="BC136" s="534"/>
      <c r="BD136" s="534"/>
      <c r="BE136" s="534"/>
      <c r="BF136" s="534"/>
      <c r="BG136" s="534"/>
      <c r="BH136" s="534"/>
      <c r="BI136" s="534"/>
      <c r="BJ136" s="534"/>
      <c r="BK136" s="534"/>
      <c r="BL136" s="534"/>
      <c r="BM136" s="534"/>
      <c r="BN136" s="534"/>
      <c r="BO136" s="534"/>
      <c r="BP136" s="534"/>
      <c r="BQ136" s="534"/>
      <c r="BR136" s="534"/>
      <c r="BS136" s="534"/>
      <c r="BT136" s="534"/>
      <c r="BU136" s="534"/>
      <c r="BV136" s="534"/>
      <c r="BW136" s="534"/>
      <c r="BX136" s="534"/>
      <c r="BY136" s="534"/>
      <c r="BZ136" s="86"/>
      <c r="CB136" s="206"/>
      <c r="CC136" s="206"/>
      <c r="CD136" s="206"/>
      <c r="CE136" s="206"/>
    </row>
    <row r="137" spans="1:83" s="22" customFormat="1" ht="17.25" customHeight="1">
      <c r="A137" s="204"/>
      <c r="B137" s="84"/>
      <c r="C137" s="85"/>
      <c r="D137" s="85"/>
      <c r="E137" s="85"/>
      <c r="F137" s="85"/>
      <c r="G137" s="85"/>
      <c r="H137" s="85"/>
      <c r="I137" s="535" t="s">
        <v>177</v>
      </c>
      <c r="J137" s="535"/>
      <c r="K137" s="535"/>
      <c r="L137" s="535"/>
      <c r="M137" s="535"/>
      <c r="N137" s="535"/>
      <c r="O137" s="535"/>
      <c r="P137" s="535"/>
      <c r="Q137" s="535"/>
      <c r="R137" s="535"/>
      <c r="S137" s="535"/>
      <c r="T137" s="535"/>
      <c r="U137" s="535"/>
      <c r="V137" s="535"/>
      <c r="W137" s="535"/>
      <c r="X137" s="535"/>
      <c r="Y137" s="535"/>
      <c r="Z137" s="535"/>
      <c r="AA137" s="535"/>
      <c r="AB137" s="535"/>
      <c r="AC137" s="535"/>
      <c r="AD137" s="535"/>
      <c r="AE137" s="535"/>
      <c r="AF137" s="535"/>
      <c r="AG137" s="535"/>
      <c r="AH137" s="535"/>
      <c r="AI137" s="535"/>
      <c r="AJ137" s="535"/>
      <c r="AK137" s="535"/>
      <c r="AL137" s="535"/>
      <c r="AM137" s="535"/>
      <c r="AN137" s="535"/>
      <c r="AO137" s="535"/>
      <c r="AP137" s="535"/>
      <c r="AQ137" s="535"/>
      <c r="AR137" s="535"/>
      <c r="AS137" s="535"/>
      <c r="AT137" s="535"/>
      <c r="AU137" s="535"/>
      <c r="AV137" s="535"/>
      <c r="AW137" s="535"/>
      <c r="AX137" s="535"/>
      <c r="AY137" s="535"/>
      <c r="AZ137" s="535"/>
      <c r="BA137" s="535"/>
      <c r="BB137" s="535"/>
      <c r="BC137" s="535"/>
      <c r="BD137" s="535"/>
      <c r="BE137" s="535"/>
      <c r="BF137" s="535"/>
      <c r="BG137" s="535"/>
      <c r="BH137" s="535"/>
      <c r="BI137" s="535"/>
      <c r="BJ137" s="535"/>
      <c r="BK137" s="535"/>
      <c r="BL137" s="535"/>
      <c r="BM137" s="535"/>
      <c r="BN137" s="535"/>
      <c r="BO137" s="535"/>
      <c r="BP137" s="535"/>
      <c r="BQ137" s="535"/>
      <c r="BR137" s="535"/>
      <c r="BS137" s="535"/>
      <c r="BT137" s="535"/>
      <c r="BU137" s="535"/>
      <c r="BV137" s="535"/>
      <c r="BW137" s="535"/>
      <c r="BX137" s="535"/>
      <c r="BY137" s="535"/>
      <c r="BZ137" s="86"/>
      <c r="CB137" s="206"/>
      <c r="CC137" s="206"/>
      <c r="CD137" s="206"/>
      <c r="CE137" s="206"/>
    </row>
    <row r="138" spans="1:83" s="22" customFormat="1" ht="17.25" customHeight="1">
      <c r="A138" s="204"/>
      <c r="B138" s="84"/>
      <c r="C138" s="85"/>
      <c r="D138" s="85"/>
      <c r="E138" s="85"/>
      <c r="F138" s="85"/>
      <c r="G138" s="85"/>
      <c r="H138" s="85"/>
      <c r="I138" s="535"/>
      <c r="J138" s="535"/>
      <c r="K138" s="535"/>
      <c r="L138" s="535"/>
      <c r="M138" s="535"/>
      <c r="N138" s="535"/>
      <c r="O138" s="535"/>
      <c r="P138" s="535"/>
      <c r="Q138" s="535"/>
      <c r="R138" s="535"/>
      <c r="S138" s="535"/>
      <c r="T138" s="535"/>
      <c r="U138" s="535"/>
      <c r="V138" s="535"/>
      <c r="W138" s="535"/>
      <c r="X138" s="535"/>
      <c r="Y138" s="535"/>
      <c r="Z138" s="535"/>
      <c r="AA138" s="535"/>
      <c r="AB138" s="535"/>
      <c r="AC138" s="535"/>
      <c r="AD138" s="535"/>
      <c r="AE138" s="535"/>
      <c r="AF138" s="535"/>
      <c r="AG138" s="535"/>
      <c r="AH138" s="535"/>
      <c r="AI138" s="535"/>
      <c r="AJ138" s="535"/>
      <c r="AK138" s="535"/>
      <c r="AL138" s="535"/>
      <c r="AM138" s="535"/>
      <c r="AN138" s="535"/>
      <c r="AO138" s="535"/>
      <c r="AP138" s="535"/>
      <c r="AQ138" s="535"/>
      <c r="AR138" s="535"/>
      <c r="AS138" s="535"/>
      <c r="AT138" s="535"/>
      <c r="AU138" s="535"/>
      <c r="AV138" s="535"/>
      <c r="AW138" s="535"/>
      <c r="AX138" s="535"/>
      <c r="AY138" s="535"/>
      <c r="AZ138" s="535"/>
      <c r="BA138" s="535"/>
      <c r="BB138" s="535"/>
      <c r="BC138" s="535"/>
      <c r="BD138" s="535"/>
      <c r="BE138" s="535"/>
      <c r="BF138" s="535"/>
      <c r="BG138" s="535"/>
      <c r="BH138" s="535"/>
      <c r="BI138" s="535"/>
      <c r="BJ138" s="535"/>
      <c r="BK138" s="535"/>
      <c r="BL138" s="535"/>
      <c r="BM138" s="535"/>
      <c r="BN138" s="535"/>
      <c r="BO138" s="535"/>
      <c r="BP138" s="535"/>
      <c r="BQ138" s="535"/>
      <c r="BR138" s="535"/>
      <c r="BS138" s="535"/>
      <c r="BT138" s="535"/>
      <c r="BU138" s="535"/>
      <c r="BV138" s="535"/>
      <c r="BW138" s="535"/>
      <c r="BX138" s="535"/>
      <c r="BY138" s="535"/>
      <c r="BZ138" s="86"/>
      <c r="CB138" s="206"/>
      <c r="CC138" s="206"/>
      <c r="CD138" s="206"/>
      <c r="CE138" s="206"/>
    </row>
    <row r="139" spans="1:83" s="22" customFormat="1" ht="17.25" customHeight="1">
      <c r="A139" s="204"/>
      <c r="B139" s="84"/>
      <c r="C139" s="85"/>
      <c r="D139" s="85"/>
      <c r="E139" s="85"/>
      <c r="F139" s="85"/>
      <c r="G139" s="85"/>
      <c r="H139" s="85"/>
      <c r="I139" s="535"/>
      <c r="J139" s="535"/>
      <c r="K139" s="535"/>
      <c r="L139" s="535"/>
      <c r="M139" s="535"/>
      <c r="N139" s="535"/>
      <c r="O139" s="535"/>
      <c r="P139" s="535"/>
      <c r="Q139" s="535"/>
      <c r="R139" s="535"/>
      <c r="S139" s="535"/>
      <c r="T139" s="535"/>
      <c r="U139" s="535"/>
      <c r="V139" s="535"/>
      <c r="W139" s="535"/>
      <c r="X139" s="535"/>
      <c r="Y139" s="535"/>
      <c r="Z139" s="535"/>
      <c r="AA139" s="535"/>
      <c r="AB139" s="535"/>
      <c r="AC139" s="535"/>
      <c r="AD139" s="535"/>
      <c r="AE139" s="535"/>
      <c r="AF139" s="535"/>
      <c r="AG139" s="535"/>
      <c r="AH139" s="535"/>
      <c r="AI139" s="535"/>
      <c r="AJ139" s="535"/>
      <c r="AK139" s="535"/>
      <c r="AL139" s="535"/>
      <c r="AM139" s="535"/>
      <c r="AN139" s="535"/>
      <c r="AO139" s="535"/>
      <c r="AP139" s="535"/>
      <c r="AQ139" s="535"/>
      <c r="AR139" s="535"/>
      <c r="AS139" s="535"/>
      <c r="AT139" s="535"/>
      <c r="AU139" s="535"/>
      <c r="AV139" s="535"/>
      <c r="AW139" s="535"/>
      <c r="AX139" s="535"/>
      <c r="AY139" s="535"/>
      <c r="AZ139" s="535"/>
      <c r="BA139" s="535"/>
      <c r="BB139" s="535"/>
      <c r="BC139" s="535"/>
      <c r="BD139" s="535"/>
      <c r="BE139" s="535"/>
      <c r="BF139" s="535"/>
      <c r="BG139" s="535"/>
      <c r="BH139" s="535"/>
      <c r="BI139" s="535"/>
      <c r="BJ139" s="535"/>
      <c r="BK139" s="535"/>
      <c r="BL139" s="535"/>
      <c r="BM139" s="535"/>
      <c r="BN139" s="535"/>
      <c r="BO139" s="535"/>
      <c r="BP139" s="535"/>
      <c r="BQ139" s="535"/>
      <c r="BR139" s="535"/>
      <c r="BS139" s="535"/>
      <c r="BT139" s="535"/>
      <c r="BU139" s="535"/>
      <c r="BV139" s="535"/>
      <c r="BW139" s="535"/>
      <c r="BX139" s="535"/>
      <c r="BY139" s="535"/>
      <c r="BZ139" s="86"/>
      <c r="CB139" s="206"/>
      <c r="CC139" s="206"/>
      <c r="CD139" s="206"/>
      <c r="CE139" s="206"/>
    </row>
    <row r="140" spans="1:83" s="22" customFormat="1" ht="17.25" customHeight="1">
      <c r="A140" s="204"/>
      <c r="B140" s="84"/>
      <c r="C140" s="85"/>
      <c r="D140" s="85"/>
      <c r="E140" s="85"/>
      <c r="F140" s="85"/>
      <c r="G140" s="85"/>
      <c r="H140" s="85"/>
      <c r="I140" s="535"/>
      <c r="J140" s="535"/>
      <c r="K140" s="535"/>
      <c r="L140" s="535"/>
      <c r="M140" s="535"/>
      <c r="N140" s="535"/>
      <c r="O140" s="535"/>
      <c r="P140" s="535"/>
      <c r="Q140" s="535"/>
      <c r="R140" s="535"/>
      <c r="S140" s="535"/>
      <c r="T140" s="535"/>
      <c r="U140" s="535"/>
      <c r="V140" s="535"/>
      <c r="W140" s="535"/>
      <c r="X140" s="535"/>
      <c r="Y140" s="535"/>
      <c r="Z140" s="535"/>
      <c r="AA140" s="535"/>
      <c r="AB140" s="535"/>
      <c r="AC140" s="535"/>
      <c r="AD140" s="535"/>
      <c r="AE140" s="535"/>
      <c r="AF140" s="535"/>
      <c r="AG140" s="535"/>
      <c r="AH140" s="535"/>
      <c r="AI140" s="535"/>
      <c r="AJ140" s="535"/>
      <c r="AK140" s="535"/>
      <c r="AL140" s="535"/>
      <c r="AM140" s="535"/>
      <c r="AN140" s="535"/>
      <c r="AO140" s="535"/>
      <c r="AP140" s="535"/>
      <c r="AQ140" s="535"/>
      <c r="AR140" s="535"/>
      <c r="AS140" s="535"/>
      <c r="AT140" s="535"/>
      <c r="AU140" s="535"/>
      <c r="AV140" s="535"/>
      <c r="AW140" s="535"/>
      <c r="AX140" s="535"/>
      <c r="AY140" s="535"/>
      <c r="AZ140" s="535"/>
      <c r="BA140" s="535"/>
      <c r="BB140" s="535"/>
      <c r="BC140" s="535"/>
      <c r="BD140" s="535"/>
      <c r="BE140" s="535"/>
      <c r="BF140" s="535"/>
      <c r="BG140" s="535"/>
      <c r="BH140" s="535"/>
      <c r="BI140" s="535"/>
      <c r="BJ140" s="535"/>
      <c r="BK140" s="535"/>
      <c r="BL140" s="535"/>
      <c r="BM140" s="535"/>
      <c r="BN140" s="535"/>
      <c r="BO140" s="535"/>
      <c r="BP140" s="535"/>
      <c r="BQ140" s="535"/>
      <c r="BR140" s="535"/>
      <c r="BS140" s="535"/>
      <c r="BT140" s="535"/>
      <c r="BU140" s="535"/>
      <c r="BV140" s="535"/>
      <c r="BW140" s="535"/>
      <c r="BX140" s="535"/>
      <c r="BY140" s="535"/>
      <c r="BZ140" s="86"/>
      <c r="CB140" s="206"/>
      <c r="CC140" s="206"/>
      <c r="CD140" s="206"/>
      <c r="CE140" s="206"/>
    </row>
    <row r="141" spans="1:83" s="18" customFormat="1" ht="17.25" customHeight="1">
      <c r="A141" s="17"/>
      <c r="B141" s="45"/>
      <c r="C141" s="46"/>
      <c r="D141" s="46"/>
      <c r="E141" s="46"/>
      <c r="F141" s="46"/>
      <c r="G141" s="46"/>
      <c r="H141" s="46"/>
      <c r="I141" s="535"/>
      <c r="J141" s="535"/>
      <c r="K141" s="535"/>
      <c r="L141" s="535"/>
      <c r="M141" s="535"/>
      <c r="N141" s="535"/>
      <c r="O141" s="535"/>
      <c r="P141" s="535"/>
      <c r="Q141" s="535"/>
      <c r="R141" s="535"/>
      <c r="S141" s="535"/>
      <c r="T141" s="535"/>
      <c r="U141" s="535"/>
      <c r="V141" s="535"/>
      <c r="W141" s="535"/>
      <c r="X141" s="535"/>
      <c r="Y141" s="535"/>
      <c r="Z141" s="535"/>
      <c r="AA141" s="535"/>
      <c r="AB141" s="535"/>
      <c r="AC141" s="535"/>
      <c r="AD141" s="535"/>
      <c r="AE141" s="535"/>
      <c r="AF141" s="535"/>
      <c r="AG141" s="535"/>
      <c r="AH141" s="535"/>
      <c r="AI141" s="535"/>
      <c r="AJ141" s="535"/>
      <c r="AK141" s="535"/>
      <c r="AL141" s="535"/>
      <c r="AM141" s="535"/>
      <c r="AN141" s="535"/>
      <c r="AO141" s="535"/>
      <c r="AP141" s="535"/>
      <c r="AQ141" s="535"/>
      <c r="AR141" s="535"/>
      <c r="AS141" s="535"/>
      <c r="AT141" s="535"/>
      <c r="AU141" s="535"/>
      <c r="AV141" s="535"/>
      <c r="AW141" s="535"/>
      <c r="AX141" s="535"/>
      <c r="AY141" s="535"/>
      <c r="AZ141" s="535"/>
      <c r="BA141" s="535"/>
      <c r="BB141" s="535"/>
      <c r="BC141" s="535"/>
      <c r="BD141" s="535"/>
      <c r="BE141" s="535"/>
      <c r="BF141" s="535"/>
      <c r="BG141" s="535"/>
      <c r="BH141" s="535"/>
      <c r="BI141" s="535"/>
      <c r="BJ141" s="535"/>
      <c r="BK141" s="535"/>
      <c r="BL141" s="535"/>
      <c r="BM141" s="535"/>
      <c r="BN141" s="535"/>
      <c r="BO141" s="535"/>
      <c r="BP141" s="535"/>
      <c r="BQ141" s="535"/>
      <c r="BR141" s="535"/>
      <c r="BS141" s="535"/>
      <c r="BT141" s="535"/>
      <c r="BU141" s="535"/>
      <c r="BV141" s="535"/>
      <c r="BW141" s="535"/>
      <c r="BX141" s="535"/>
      <c r="BY141" s="535"/>
      <c r="BZ141" s="47"/>
      <c r="CB141" s="40"/>
      <c r="CC141" s="40"/>
      <c r="CD141" s="40"/>
      <c r="CE141" s="40"/>
    </row>
    <row r="142" spans="1:83" s="18" customFormat="1" ht="17.25" customHeight="1" thickBot="1">
      <c r="A142" s="17"/>
      <c r="B142" s="49"/>
      <c r="C142" s="50"/>
      <c r="D142" s="50"/>
      <c r="E142" s="50"/>
      <c r="F142" s="50"/>
      <c r="G142" s="50"/>
      <c r="H142" s="50"/>
      <c r="I142" s="536"/>
      <c r="J142" s="536"/>
      <c r="K142" s="536"/>
      <c r="L142" s="536"/>
      <c r="M142" s="536"/>
      <c r="N142" s="536"/>
      <c r="O142" s="536"/>
      <c r="P142" s="536"/>
      <c r="Q142" s="536"/>
      <c r="R142" s="536"/>
      <c r="S142" s="536"/>
      <c r="T142" s="536"/>
      <c r="U142" s="536"/>
      <c r="V142" s="536"/>
      <c r="W142" s="536"/>
      <c r="X142" s="536"/>
      <c r="Y142" s="536"/>
      <c r="Z142" s="536"/>
      <c r="AA142" s="536"/>
      <c r="AB142" s="536"/>
      <c r="AC142" s="536"/>
      <c r="AD142" s="536"/>
      <c r="AE142" s="536"/>
      <c r="AF142" s="536"/>
      <c r="AG142" s="536"/>
      <c r="AH142" s="536"/>
      <c r="AI142" s="536"/>
      <c r="AJ142" s="536"/>
      <c r="AK142" s="536"/>
      <c r="AL142" s="536"/>
      <c r="AM142" s="536"/>
      <c r="AN142" s="536"/>
      <c r="AO142" s="536"/>
      <c r="AP142" s="536"/>
      <c r="AQ142" s="536"/>
      <c r="AR142" s="536"/>
      <c r="AS142" s="536"/>
      <c r="AT142" s="536"/>
      <c r="AU142" s="536"/>
      <c r="AV142" s="536"/>
      <c r="AW142" s="536"/>
      <c r="AX142" s="536"/>
      <c r="AY142" s="536"/>
      <c r="AZ142" s="536"/>
      <c r="BA142" s="536"/>
      <c r="BB142" s="536"/>
      <c r="BC142" s="536"/>
      <c r="BD142" s="536"/>
      <c r="BE142" s="536"/>
      <c r="BF142" s="536"/>
      <c r="BG142" s="536"/>
      <c r="BH142" s="536"/>
      <c r="BI142" s="536"/>
      <c r="BJ142" s="536"/>
      <c r="BK142" s="536"/>
      <c r="BL142" s="536"/>
      <c r="BM142" s="536"/>
      <c r="BN142" s="536"/>
      <c r="BO142" s="536"/>
      <c r="BP142" s="536"/>
      <c r="BQ142" s="536"/>
      <c r="BR142" s="536"/>
      <c r="BS142" s="536"/>
      <c r="BT142" s="536"/>
      <c r="BU142" s="536"/>
      <c r="BV142" s="536"/>
      <c r="BW142" s="536"/>
      <c r="BX142" s="536"/>
      <c r="BY142" s="536"/>
      <c r="BZ142" s="51"/>
      <c r="CB142" s="40"/>
      <c r="CC142" s="40"/>
      <c r="CD142" s="40"/>
      <c r="CE142" s="40"/>
    </row>
    <row r="143" spans="1:83">
      <c r="B143" s="119"/>
      <c r="C143" s="120" t="s">
        <v>113</v>
      </c>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20"/>
      <c r="AF143" s="120"/>
      <c r="AG143" s="120"/>
      <c r="AH143" s="120"/>
      <c r="AI143" s="120"/>
      <c r="AJ143" s="120"/>
      <c r="AK143" s="120"/>
      <c r="AL143" s="120"/>
      <c r="AM143" s="120"/>
      <c r="AN143" s="120"/>
      <c r="AO143" s="120"/>
      <c r="AP143" s="120"/>
      <c r="AQ143" s="120"/>
      <c r="AR143" s="121"/>
      <c r="AS143" s="121"/>
      <c r="AT143" s="121"/>
      <c r="AU143" s="121"/>
      <c r="AV143" s="121"/>
      <c r="AW143" s="121"/>
      <c r="AX143" s="121"/>
      <c r="AY143" s="121"/>
      <c r="AZ143" s="121"/>
      <c r="BA143" s="121"/>
      <c r="BB143" s="121"/>
      <c r="BC143" s="121"/>
      <c r="BD143" s="121"/>
      <c r="BE143" s="121"/>
      <c r="BF143" s="121"/>
      <c r="BG143" s="121"/>
      <c r="BH143" s="121"/>
      <c r="BI143" s="121"/>
      <c r="BJ143" s="121"/>
      <c r="BK143" s="120"/>
      <c r="BL143" s="120"/>
      <c r="BM143" s="120"/>
      <c r="BN143" s="120"/>
      <c r="BO143" s="120"/>
      <c r="BP143" s="120"/>
      <c r="BQ143" s="120"/>
      <c r="BR143" s="120"/>
      <c r="BS143" s="120"/>
      <c r="BT143" s="120"/>
      <c r="BU143" s="120"/>
      <c r="BV143" s="120"/>
      <c r="BW143" s="120"/>
      <c r="BX143" s="120"/>
      <c r="BY143" s="120"/>
      <c r="BZ143" s="122"/>
    </row>
    <row r="144" spans="1:83" ht="9.75" customHeight="1">
      <c r="B144" s="61"/>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4"/>
      <c r="AS144" s="124"/>
      <c r="AT144" s="124"/>
      <c r="AU144" s="124"/>
      <c r="AV144" s="124"/>
      <c r="AW144" s="124"/>
      <c r="AX144" s="124"/>
      <c r="AY144" s="124"/>
      <c r="AZ144" s="124"/>
      <c r="BA144" s="124"/>
      <c r="BB144" s="124"/>
      <c r="BC144" s="124"/>
      <c r="BD144" s="124"/>
      <c r="BE144" s="124"/>
      <c r="BF144" s="124"/>
      <c r="BG144" s="124"/>
      <c r="BH144" s="124"/>
      <c r="BI144" s="124"/>
      <c r="BJ144" s="124"/>
      <c r="BK144" s="123"/>
      <c r="BL144" s="123"/>
      <c r="BM144" s="123"/>
      <c r="BN144" s="123"/>
      <c r="BO144" s="123"/>
      <c r="BP144" s="123"/>
      <c r="BQ144" s="123"/>
      <c r="BR144" s="123"/>
      <c r="BS144" s="123"/>
      <c r="BT144" s="123"/>
      <c r="BU144" s="123"/>
      <c r="BV144" s="123"/>
      <c r="BW144" s="123"/>
      <c r="BX144" s="123"/>
      <c r="BY144" s="123"/>
      <c r="BZ144" s="125"/>
    </row>
    <row r="145" spans="1:87" s="18" customFormat="1" ht="18.75" customHeight="1">
      <c r="A145" s="17"/>
      <c r="B145" s="61"/>
      <c r="C145" s="54"/>
      <c r="D145" s="537" t="s">
        <v>202</v>
      </c>
      <c r="E145" s="538"/>
      <c r="F145" s="538"/>
      <c r="G145" s="538"/>
      <c r="H145" s="538"/>
      <c r="I145" s="538"/>
      <c r="J145" s="538"/>
      <c r="K145" s="538"/>
      <c r="L145" s="538"/>
      <c r="M145" s="538"/>
      <c r="N145" s="538"/>
      <c r="O145" s="538"/>
      <c r="P145" s="538"/>
      <c r="Q145" s="538"/>
      <c r="R145" s="538"/>
      <c r="S145" s="538"/>
      <c r="T145" s="538"/>
      <c r="U145" s="538"/>
      <c r="V145" s="538"/>
      <c r="W145" s="538"/>
      <c r="X145" s="538"/>
      <c r="Y145" s="538"/>
      <c r="Z145" s="547"/>
      <c r="AA145" s="548"/>
      <c r="AB145" s="548"/>
      <c r="AC145" s="548"/>
      <c r="AD145" s="548"/>
      <c r="AE145" s="548"/>
      <c r="AF145" s="548"/>
      <c r="AG145" s="548"/>
      <c r="AH145" s="548"/>
      <c r="AI145" s="548"/>
      <c r="AJ145" s="548"/>
      <c r="AK145" s="52" t="s">
        <v>12</v>
      </c>
      <c r="AL145" s="52"/>
      <c r="AM145" s="52"/>
      <c r="AN145" s="53"/>
      <c r="AO145" s="453"/>
      <c r="AP145" s="454"/>
      <c r="AQ145" s="454"/>
      <c r="AR145" s="455" t="s">
        <v>218</v>
      </c>
      <c r="AS145" s="455"/>
      <c r="AT145" s="455"/>
      <c r="AU145" s="455"/>
      <c r="AV145" s="455"/>
      <c r="AW145" s="455"/>
      <c r="AX145" s="455"/>
      <c r="AY145" s="456"/>
      <c r="AZ145" s="456"/>
      <c r="BA145" s="456"/>
      <c r="BB145" s="456"/>
      <c r="BC145" s="456"/>
      <c r="BD145" s="456"/>
      <c r="BE145" s="456"/>
      <c r="BF145" s="456"/>
      <c r="BG145" s="456"/>
      <c r="BH145" s="456"/>
      <c r="BI145" s="456"/>
      <c r="BJ145" s="456"/>
      <c r="BK145" s="457">
        <v>120</v>
      </c>
      <c r="BL145" s="457"/>
      <c r="BM145" s="457"/>
      <c r="BN145" s="457"/>
      <c r="BO145" s="457"/>
      <c r="BP145" s="457"/>
      <c r="BQ145" s="457"/>
      <c r="BR145" s="457"/>
      <c r="BS145" s="457"/>
      <c r="BT145" s="457"/>
      <c r="BU145" s="457"/>
      <c r="BV145" s="456"/>
      <c r="BW145" s="456"/>
      <c r="BX145" s="456"/>
      <c r="BY145" s="456"/>
      <c r="BZ145" s="458"/>
    </row>
    <row r="146" spans="1:87" s="18" customFormat="1" ht="18.75" customHeight="1">
      <c r="A146" s="17"/>
      <c r="B146" s="61"/>
      <c r="C146" s="54"/>
      <c r="D146" s="537" t="s">
        <v>203</v>
      </c>
      <c r="E146" s="538"/>
      <c r="F146" s="538"/>
      <c r="G146" s="538"/>
      <c r="H146" s="538"/>
      <c r="I146" s="538"/>
      <c r="J146" s="538"/>
      <c r="K146" s="538"/>
      <c r="L146" s="538"/>
      <c r="M146" s="538"/>
      <c r="N146" s="538"/>
      <c r="O146" s="538"/>
      <c r="P146" s="538"/>
      <c r="Q146" s="538"/>
      <c r="R146" s="538"/>
      <c r="S146" s="538"/>
      <c r="T146" s="538"/>
      <c r="U146" s="538"/>
      <c r="V146" s="538"/>
      <c r="W146" s="538"/>
      <c r="X146" s="538"/>
      <c r="Y146" s="538"/>
      <c r="Z146" s="547"/>
      <c r="AA146" s="548"/>
      <c r="AB146" s="548"/>
      <c r="AC146" s="548"/>
      <c r="AD146" s="548"/>
      <c r="AE146" s="548"/>
      <c r="AF146" s="548"/>
      <c r="AG146" s="548"/>
      <c r="AH146" s="548"/>
      <c r="AI146" s="548"/>
      <c r="AJ146" s="548"/>
      <c r="AK146" s="52" t="s">
        <v>12</v>
      </c>
      <c r="AL146" s="52"/>
      <c r="AM146" s="52"/>
      <c r="AN146" s="53"/>
      <c r="AO146" s="453"/>
      <c r="AP146" s="804" t="s">
        <v>220</v>
      </c>
      <c r="AQ146" s="804"/>
      <c r="AR146" s="804"/>
      <c r="AS146" s="804"/>
      <c r="AT146" s="804"/>
      <c r="AU146" s="804"/>
      <c r="AV146" s="804"/>
      <c r="AW146" s="804"/>
      <c r="AX146" s="804"/>
      <c r="AY146" s="804"/>
      <c r="AZ146" s="804"/>
      <c r="BA146" s="804"/>
      <c r="BB146" s="804"/>
      <c r="BC146" s="804"/>
      <c r="BD146" s="804"/>
      <c r="BE146" s="804"/>
      <c r="BF146" s="804"/>
      <c r="BG146" s="804"/>
      <c r="BH146" s="804"/>
      <c r="BI146" s="804"/>
      <c r="BJ146" s="804"/>
      <c r="BK146" s="804"/>
      <c r="BL146" s="804"/>
      <c r="BM146" s="539" t="s">
        <v>129</v>
      </c>
      <c r="BN146" s="539"/>
      <c r="BO146" s="539"/>
      <c r="BP146" s="539"/>
      <c r="BQ146" s="539"/>
      <c r="BR146" s="539"/>
      <c r="BS146" s="539"/>
      <c r="BT146" s="539"/>
      <c r="BU146" s="539"/>
      <c r="BV146" s="540" t="s">
        <v>219</v>
      </c>
      <c r="BW146" s="540"/>
      <c r="BX146" s="540"/>
      <c r="BY146" s="540"/>
      <c r="BZ146" s="458"/>
      <c r="CC146" s="41"/>
      <c r="CD146" s="41"/>
      <c r="CE146" s="41"/>
    </row>
    <row r="147" spans="1:87" s="18" customFormat="1">
      <c r="A147" s="17"/>
      <c r="B147" s="61"/>
      <c r="C147" s="54"/>
      <c r="D147" s="537" t="s">
        <v>204</v>
      </c>
      <c r="E147" s="538"/>
      <c r="F147" s="538"/>
      <c r="G147" s="538"/>
      <c r="H147" s="538"/>
      <c r="I147" s="538"/>
      <c r="J147" s="538"/>
      <c r="K147" s="538"/>
      <c r="L147" s="538"/>
      <c r="M147" s="538"/>
      <c r="N147" s="538"/>
      <c r="O147" s="538"/>
      <c r="P147" s="538"/>
      <c r="Q147" s="538"/>
      <c r="R147" s="538"/>
      <c r="S147" s="538"/>
      <c r="T147" s="538"/>
      <c r="U147" s="538"/>
      <c r="V147" s="538"/>
      <c r="W147" s="538"/>
      <c r="X147" s="538"/>
      <c r="Y147" s="538"/>
      <c r="Z147" s="549" t="str">
        <f>IF(OR(Z145="",Z146=""),"",ROUNDDOWN(Z146/Z145*100,2))</f>
        <v/>
      </c>
      <c r="AA147" s="550"/>
      <c r="AB147" s="550"/>
      <c r="AC147" s="550"/>
      <c r="AD147" s="550"/>
      <c r="AE147" s="550"/>
      <c r="AF147" s="550"/>
      <c r="AG147" s="550"/>
      <c r="AH147" s="550"/>
      <c r="AI147" s="550"/>
      <c r="AJ147" s="550"/>
      <c r="AK147" s="52" t="s">
        <v>13</v>
      </c>
      <c r="AL147" s="52"/>
      <c r="AM147" s="52"/>
      <c r="AN147" s="53"/>
      <c r="AO147" s="453"/>
      <c r="AP147" s="804"/>
      <c r="AQ147" s="804"/>
      <c r="AR147" s="804"/>
      <c r="AS147" s="804"/>
      <c r="AT147" s="804"/>
      <c r="AU147" s="804"/>
      <c r="AV147" s="804"/>
      <c r="AW147" s="804"/>
      <c r="AX147" s="804"/>
      <c r="AY147" s="804"/>
      <c r="AZ147" s="804"/>
      <c r="BA147" s="804"/>
      <c r="BB147" s="804"/>
      <c r="BC147" s="804"/>
      <c r="BD147" s="804"/>
      <c r="BE147" s="804"/>
      <c r="BF147" s="804"/>
      <c r="BG147" s="804"/>
      <c r="BH147" s="804"/>
      <c r="BI147" s="804"/>
      <c r="BJ147" s="804"/>
      <c r="BK147" s="804"/>
      <c r="BL147" s="804"/>
      <c r="BM147" s="539"/>
      <c r="BN147" s="539"/>
      <c r="BO147" s="539"/>
      <c r="BP147" s="539"/>
      <c r="BQ147" s="539"/>
      <c r="BR147" s="539"/>
      <c r="BS147" s="539"/>
      <c r="BT147" s="539"/>
      <c r="BU147" s="539"/>
      <c r="BV147" s="540"/>
      <c r="BW147" s="540"/>
      <c r="BX147" s="540"/>
      <c r="BY147" s="540"/>
      <c r="BZ147" s="458"/>
      <c r="CC147" s="41"/>
      <c r="CD147" s="41"/>
      <c r="CE147" s="41"/>
    </row>
    <row r="148" spans="1:87" s="18" customFormat="1">
      <c r="A148" s="17"/>
      <c r="B148" s="61"/>
      <c r="C148" s="54"/>
      <c r="D148" s="537" t="s">
        <v>205</v>
      </c>
      <c r="E148" s="538"/>
      <c r="F148" s="538"/>
      <c r="G148" s="538"/>
      <c r="H148" s="538"/>
      <c r="I148" s="538"/>
      <c r="J148" s="538"/>
      <c r="K148" s="538"/>
      <c r="L148" s="538"/>
      <c r="M148" s="538"/>
      <c r="N148" s="538"/>
      <c r="O148" s="538"/>
      <c r="P148" s="538"/>
      <c r="Q148" s="538"/>
      <c r="R148" s="538"/>
      <c r="S148" s="538"/>
      <c r="T148" s="538"/>
      <c r="U148" s="538"/>
      <c r="V148" s="538"/>
      <c r="W148" s="538"/>
      <c r="X148" s="538"/>
      <c r="Y148" s="538"/>
      <c r="Z148" s="547"/>
      <c r="AA148" s="548"/>
      <c r="AB148" s="548"/>
      <c r="AC148" s="548"/>
      <c r="AD148" s="548"/>
      <c r="AE148" s="548"/>
      <c r="AF148" s="548"/>
      <c r="AG148" s="548"/>
      <c r="AH148" s="548"/>
      <c r="AI148" s="548"/>
      <c r="AJ148" s="548"/>
      <c r="AK148" s="52" t="s">
        <v>12</v>
      </c>
      <c r="AL148" s="52"/>
      <c r="AM148" s="52"/>
      <c r="AN148" s="53"/>
      <c r="AO148" s="453"/>
      <c r="AP148" s="541" t="s">
        <v>221</v>
      </c>
      <c r="AQ148" s="542"/>
      <c r="AR148" s="542"/>
      <c r="AS148" s="542"/>
      <c r="AT148" s="542"/>
      <c r="AU148" s="542"/>
      <c r="AV148" s="542"/>
      <c r="AW148" s="542"/>
      <c r="AX148" s="542"/>
      <c r="AY148" s="542"/>
      <c r="AZ148" s="542"/>
      <c r="BA148" s="542"/>
      <c r="BB148" s="542"/>
      <c r="BC148" s="542"/>
      <c r="BD148" s="542"/>
      <c r="BE148" s="542"/>
      <c r="BF148" s="542"/>
      <c r="BG148" s="542"/>
      <c r="BH148" s="542"/>
      <c r="BI148" s="542"/>
      <c r="BJ148" s="542"/>
      <c r="BK148" s="542"/>
      <c r="BL148" s="542"/>
      <c r="BM148" s="543" t="str">
        <f>IF(BM146="","",IF(ISERROR(BM146/Z145)=TRUE,"",ROUNDDOWN(BM146/Z145*100,2)))</f>
        <v/>
      </c>
      <c r="BN148" s="543"/>
      <c r="BO148" s="543"/>
      <c r="BP148" s="543"/>
      <c r="BQ148" s="543"/>
      <c r="BR148" s="543"/>
      <c r="BS148" s="543"/>
      <c r="BT148" s="543"/>
      <c r="BU148" s="543"/>
      <c r="BV148" s="544" t="s">
        <v>13</v>
      </c>
      <c r="BW148" s="545"/>
      <c r="BX148" s="545"/>
      <c r="BY148" s="546"/>
      <c r="BZ148" s="458"/>
      <c r="CC148" s="41"/>
      <c r="CD148" s="41"/>
      <c r="CE148" s="41"/>
    </row>
    <row r="149" spans="1:87" s="18" customFormat="1" ht="17.25" customHeight="1">
      <c r="A149" s="17"/>
      <c r="B149" s="62" t="s">
        <v>127</v>
      </c>
      <c r="C149" s="58"/>
      <c r="D149" s="537" t="s">
        <v>206</v>
      </c>
      <c r="E149" s="538"/>
      <c r="F149" s="538"/>
      <c r="G149" s="538"/>
      <c r="H149" s="538"/>
      <c r="I149" s="538"/>
      <c r="J149" s="538"/>
      <c r="K149" s="538"/>
      <c r="L149" s="538"/>
      <c r="M149" s="538"/>
      <c r="N149" s="538"/>
      <c r="O149" s="538"/>
      <c r="P149" s="538"/>
      <c r="Q149" s="538"/>
      <c r="R149" s="538"/>
      <c r="S149" s="538"/>
      <c r="T149" s="538"/>
      <c r="U149" s="538"/>
      <c r="V149" s="538"/>
      <c r="W149" s="538"/>
      <c r="X149" s="538"/>
      <c r="Y149" s="538"/>
      <c r="Z149" s="547"/>
      <c r="AA149" s="548"/>
      <c r="AB149" s="548"/>
      <c r="AC149" s="548"/>
      <c r="AD149" s="548"/>
      <c r="AE149" s="548"/>
      <c r="AF149" s="548"/>
      <c r="AG149" s="548"/>
      <c r="AH149" s="548"/>
      <c r="AI149" s="548"/>
      <c r="AJ149" s="548"/>
      <c r="AK149" s="52" t="s">
        <v>12</v>
      </c>
      <c r="AL149" s="52"/>
      <c r="AM149" s="52"/>
      <c r="AN149" s="53"/>
      <c r="AO149" s="453"/>
      <c r="AP149" s="453"/>
      <c r="AQ149" s="453"/>
      <c r="AR149" s="453"/>
      <c r="AS149" s="58"/>
      <c r="AT149" s="58"/>
      <c r="AU149" s="58"/>
      <c r="AV149" s="453"/>
      <c r="AW149" s="453"/>
      <c r="AX149" s="453"/>
      <c r="AY149" s="453"/>
      <c r="AZ149" s="453"/>
      <c r="BA149" s="453"/>
      <c r="BB149" s="453"/>
      <c r="BC149" s="453"/>
      <c r="BD149" s="453"/>
      <c r="BE149" s="453"/>
      <c r="BF149" s="453"/>
      <c r="BG149" s="453"/>
      <c r="BH149" s="453"/>
      <c r="BI149" s="453"/>
      <c r="BJ149" s="453"/>
      <c r="BK149" s="100"/>
      <c r="BL149" s="100"/>
      <c r="BM149" s="100"/>
      <c r="BN149" s="100"/>
      <c r="BO149" s="100"/>
      <c r="BP149" s="100"/>
      <c r="BQ149" s="100"/>
      <c r="BR149" s="58"/>
      <c r="BS149" s="58"/>
      <c r="BT149" s="58"/>
      <c r="BU149" s="58"/>
      <c r="BV149" s="58"/>
      <c r="BW149" s="58"/>
      <c r="BX149" s="58"/>
      <c r="BY149" s="209"/>
      <c r="BZ149" s="458"/>
      <c r="CA149" s="41"/>
      <c r="CC149" s="41"/>
      <c r="CD149" s="41"/>
      <c r="CE149" s="41"/>
    </row>
    <row r="150" spans="1:87" s="18" customFormat="1" ht="17.25" customHeight="1">
      <c r="A150" s="17"/>
      <c r="B150" s="62"/>
      <c r="C150" s="58"/>
      <c r="D150" s="537" t="s">
        <v>211</v>
      </c>
      <c r="E150" s="538"/>
      <c r="F150" s="538"/>
      <c r="G150" s="538"/>
      <c r="H150" s="538"/>
      <c r="I150" s="538"/>
      <c r="J150" s="538"/>
      <c r="K150" s="538"/>
      <c r="L150" s="538"/>
      <c r="M150" s="538"/>
      <c r="N150" s="538"/>
      <c r="O150" s="538"/>
      <c r="P150" s="538"/>
      <c r="Q150" s="538"/>
      <c r="R150" s="538"/>
      <c r="S150" s="538"/>
      <c r="T150" s="538"/>
      <c r="U150" s="538"/>
      <c r="V150" s="538"/>
      <c r="W150" s="538"/>
      <c r="X150" s="538"/>
      <c r="Y150" s="538"/>
      <c r="Z150" s="549" t="str">
        <f>IF(OR(Z146="",Z149=""),"",ROUNDDOWN(Z146/Z149*100,2))</f>
        <v/>
      </c>
      <c r="AA150" s="550"/>
      <c r="AB150" s="550"/>
      <c r="AC150" s="550"/>
      <c r="AD150" s="550"/>
      <c r="AE150" s="550"/>
      <c r="AF150" s="550"/>
      <c r="AG150" s="550"/>
      <c r="AH150" s="550"/>
      <c r="AI150" s="550"/>
      <c r="AJ150" s="550"/>
      <c r="AK150" s="52" t="s">
        <v>13</v>
      </c>
      <c r="AL150" s="52"/>
      <c r="AM150" s="52"/>
      <c r="AN150" s="53"/>
      <c r="AO150" s="453"/>
      <c r="AP150" s="453"/>
      <c r="AQ150" s="453"/>
      <c r="AR150" s="453"/>
      <c r="AS150" s="453"/>
      <c r="AT150" s="58"/>
      <c r="AU150" s="58"/>
      <c r="AV150" s="58"/>
      <c r="AW150" s="453"/>
      <c r="AX150" s="453"/>
      <c r="AY150" s="453"/>
      <c r="AZ150" s="453"/>
      <c r="BA150" s="453"/>
      <c r="BB150" s="453"/>
      <c r="BC150" s="453"/>
      <c r="BD150" s="453"/>
      <c r="BE150" s="453"/>
      <c r="BF150" s="453"/>
      <c r="BG150" s="453"/>
      <c r="BH150" s="453"/>
      <c r="BI150" s="453"/>
      <c r="BJ150" s="453"/>
      <c r="BK150" s="453"/>
      <c r="BL150" s="100"/>
      <c r="BM150" s="100"/>
      <c r="BN150" s="100"/>
      <c r="BO150" s="100"/>
      <c r="BP150" s="100"/>
      <c r="BQ150" s="100"/>
      <c r="BR150" s="100"/>
      <c r="BS150" s="58"/>
      <c r="BT150" s="58"/>
      <c r="BU150" s="58"/>
      <c r="BV150" s="58"/>
      <c r="BW150" s="58"/>
      <c r="BX150" s="58"/>
      <c r="BY150" s="58"/>
      <c r="BZ150" s="59"/>
      <c r="CB150" s="41"/>
      <c r="CC150" s="41"/>
      <c r="CD150" s="41"/>
      <c r="CE150" s="41"/>
    </row>
    <row r="151" spans="1:87" ht="17.25" customHeight="1">
      <c r="B151" s="62" t="s">
        <v>127</v>
      </c>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453"/>
      <c r="AZ151" s="453"/>
      <c r="BA151" s="453"/>
      <c r="BB151" s="453"/>
      <c r="BC151" s="453"/>
      <c r="BD151" s="453"/>
      <c r="BE151" s="453"/>
      <c r="BF151" s="453"/>
      <c r="BG151" s="453"/>
      <c r="BH151" s="453"/>
      <c r="BI151" s="453"/>
      <c r="BJ151" s="453"/>
      <c r="BK151" s="453"/>
      <c r="BL151" s="453"/>
      <c r="BM151" s="453"/>
      <c r="BN151" s="453"/>
      <c r="BO151" s="127"/>
      <c r="BP151" s="127"/>
      <c r="BQ151" s="127"/>
      <c r="BR151" s="127"/>
      <c r="BS151" s="127"/>
      <c r="BT151" s="127"/>
      <c r="BU151" s="127"/>
      <c r="BV151" s="127"/>
      <c r="BW151" s="127"/>
      <c r="BX151" s="127"/>
      <c r="BY151" s="127"/>
      <c r="BZ151" s="128"/>
      <c r="CB151" s="31"/>
      <c r="CC151" s="31"/>
      <c r="CD151" s="31"/>
      <c r="CE151" s="31"/>
      <c r="CF151" s="31"/>
      <c r="CG151" s="31"/>
      <c r="CH151" s="31"/>
      <c r="CI151" s="31"/>
    </row>
    <row r="152" spans="1:87" ht="17.25" customHeight="1">
      <c r="B152" s="61"/>
      <c r="C152" s="123" t="s">
        <v>165</v>
      </c>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9"/>
      <c r="AQ152" s="129"/>
      <c r="AR152" s="129"/>
      <c r="AS152" s="129"/>
      <c r="AT152" s="129"/>
      <c r="AU152" s="453"/>
      <c r="AV152" s="453"/>
      <c r="AW152" s="453"/>
      <c r="AX152" s="453"/>
      <c r="AY152" s="453"/>
      <c r="AZ152" s="453"/>
      <c r="BA152" s="453"/>
      <c r="BB152" s="453"/>
      <c r="BC152" s="453"/>
      <c r="BD152" s="453"/>
      <c r="BE152" s="453"/>
      <c r="BF152" s="453"/>
      <c r="BG152" s="453"/>
      <c r="BH152" s="453"/>
      <c r="BI152" s="453"/>
      <c r="BJ152" s="453"/>
      <c r="BK152" s="453"/>
      <c r="BL152" s="453"/>
      <c r="BM152" s="453"/>
      <c r="BN152" s="453"/>
      <c r="BO152" s="453"/>
      <c r="BP152" s="453"/>
      <c r="BQ152" s="453"/>
      <c r="BR152" s="453"/>
      <c r="BS152" s="453"/>
      <c r="BT152" s="453"/>
      <c r="BU152" s="453"/>
      <c r="BV152" s="453"/>
      <c r="BW152" s="453"/>
      <c r="BX152" s="453"/>
      <c r="BY152" s="453"/>
      <c r="BZ152" s="459"/>
      <c r="CE152" s="31"/>
      <c r="CF152" s="31"/>
      <c r="CG152" s="31"/>
      <c r="CH152" s="31"/>
      <c r="CI152" s="31"/>
    </row>
    <row r="153" spans="1:87" ht="17.25" customHeight="1">
      <c r="B153" s="61"/>
      <c r="C153" s="123"/>
      <c r="D153" s="564" t="s">
        <v>207</v>
      </c>
      <c r="E153" s="564"/>
      <c r="F153" s="564"/>
      <c r="G153" s="564"/>
      <c r="H153" s="564"/>
      <c r="I153" s="564"/>
      <c r="J153" s="564"/>
      <c r="K153" s="564"/>
      <c r="L153" s="564"/>
      <c r="M153" s="564"/>
      <c r="N153" s="564"/>
      <c r="O153" s="564"/>
      <c r="P153" s="564"/>
      <c r="Q153" s="564"/>
      <c r="R153" s="564"/>
      <c r="S153" s="564"/>
      <c r="T153" s="564"/>
      <c r="U153" s="564"/>
      <c r="V153" s="564"/>
      <c r="W153" s="564"/>
      <c r="X153" s="564"/>
      <c r="Y153" s="564"/>
      <c r="Z153" s="564"/>
      <c r="AA153" s="564"/>
      <c r="AB153" s="564"/>
      <c r="AC153" s="564"/>
      <c r="AD153" s="564"/>
      <c r="AE153" s="547"/>
      <c r="AF153" s="548"/>
      <c r="AG153" s="548"/>
      <c r="AH153" s="548"/>
      <c r="AI153" s="548"/>
      <c r="AJ153" s="548"/>
      <c r="AK153" s="548"/>
      <c r="AL153" s="548"/>
      <c r="AM153" s="548"/>
      <c r="AN153" s="548"/>
      <c r="AO153" s="548"/>
      <c r="AP153" s="130" t="s">
        <v>169</v>
      </c>
      <c r="AQ153" s="130"/>
      <c r="AR153" s="130"/>
      <c r="AS153" s="131"/>
      <c r="AT153" s="132"/>
      <c r="AU153" s="453"/>
      <c r="AV153" s="453"/>
      <c r="AW153" s="453"/>
      <c r="AX153" s="453"/>
      <c r="AY153" s="453"/>
      <c r="AZ153" s="453"/>
      <c r="BA153" s="453"/>
      <c r="BB153" s="453"/>
      <c r="BC153" s="453"/>
      <c r="BD153" s="453"/>
      <c r="BE153" s="453"/>
      <c r="BF153" s="453"/>
      <c r="BG153" s="453"/>
      <c r="BH153" s="453"/>
      <c r="BI153" s="453"/>
      <c r="BJ153" s="453"/>
      <c r="BK153" s="453"/>
      <c r="BL153" s="453"/>
      <c r="BM153" s="453"/>
      <c r="BN153" s="453"/>
      <c r="BO153" s="453"/>
      <c r="BP153" s="453"/>
      <c r="BQ153" s="453"/>
      <c r="BR153" s="453"/>
      <c r="BS153" s="453"/>
      <c r="BT153" s="453"/>
      <c r="BU153" s="453"/>
      <c r="BV153" s="453"/>
      <c r="BW153" s="453"/>
      <c r="BX153" s="453"/>
      <c r="BY153" s="453"/>
      <c r="BZ153" s="459"/>
      <c r="CF153" s="31"/>
      <c r="CG153" s="31"/>
      <c r="CH153" s="31"/>
      <c r="CI153" s="31"/>
    </row>
    <row r="154" spans="1:87" ht="17.25" customHeight="1">
      <c r="B154" s="61"/>
      <c r="C154" s="123"/>
      <c r="D154" s="564" t="s">
        <v>208</v>
      </c>
      <c r="E154" s="564"/>
      <c r="F154" s="564"/>
      <c r="G154" s="564"/>
      <c r="H154" s="564"/>
      <c r="I154" s="564"/>
      <c r="J154" s="564"/>
      <c r="K154" s="564"/>
      <c r="L154" s="564"/>
      <c r="M154" s="564"/>
      <c r="N154" s="564"/>
      <c r="O154" s="564"/>
      <c r="P154" s="564"/>
      <c r="Q154" s="564"/>
      <c r="R154" s="564"/>
      <c r="S154" s="564"/>
      <c r="T154" s="564"/>
      <c r="U154" s="564"/>
      <c r="V154" s="564"/>
      <c r="W154" s="564"/>
      <c r="X154" s="564"/>
      <c r="Y154" s="564"/>
      <c r="Z154" s="564"/>
      <c r="AA154" s="564"/>
      <c r="AB154" s="564"/>
      <c r="AC154" s="564"/>
      <c r="AD154" s="564"/>
      <c r="AE154" s="547"/>
      <c r="AF154" s="548"/>
      <c r="AG154" s="548"/>
      <c r="AH154" s="548"/>
      <c r="AI154" s="548"/>
      <c r="AJ154" s="548"/>
      <c r="AK154" s="548"/>
      <c r="AL154" s="548"/>
      <c r="AM154" s="548"/>
      <c r="AN154" s="548"/>
      <c r="AO154" s="548"/>
      <c r="AP154" s="130" t="s">
        <v>169</v>
      </c>
      <c r="AQ154" s="130"/>
      <c r="AR154" s="130"/>
      <c r="AS154" s="131"/>
      <c r="AT154" s="132"/>
      <c r="AU154" s="453"/>
      <c r="AV154" s="453"/>
      <c r="AW154" s="453"/>
      <c r="AX154" s="453"/>
      <c r="AY154" s="453"/>
      <c r="AZ154" s="453"/>
      <c r="BA154" s="453"/>
      <c r="BB154" s="453"/>
      <c r="BC154" s="453"/>
      <c r="BD154" s="453"/>
      <c r="BE154" s="453"/>
      <c r="BF154" s="453"/>
      <c r="BG154" s="453"/>
      <c r="BH154" s="453"/>
      <c r="BI154" s="453"/>
      <c r="BJ154" s="453"/>
      <c r="BK154" s="453"/>
      <c r="BL154" s="453"/>
      <c r="BM154" s="453"/>
      <c r="BN154" s="453"/>
      <c r="BO154" s="453"/>
      <c r="BP154" s="453"/>
      <c r="BQ154" s="453"/>
      <c r="BR154" s="453"/>
      <c r="BS154" s="453"/>
      <c r="BT154" s="453"/>
      <c r="BU154" s="453"/>
      <c r="BV154" s="453"/>
      <c r="BW154" s="453"/>
      <c r="BX154" s="453"/>
      <c r="BY154" s="453"/>
      <c r="BZ154" s="459"/>
      <c r="CF154" s="31"/>
      <c r="CG154" s="31"/>
      <c r="CH154" s="31"/>
      <c r="CI154" s="31"/>
    </row>
    <row r="155" spans="1:87" ht="17.25" customHeight="1">
      <c r="B155" s="61"/>
      <c r="C155" s="123"/>
      <c r="D155" s="564" t="s">
        <v>204</v>
      </c>
      <c r="E155" s="564"/>
      <c r="F155" s="564"/>
      <c r="G155" s="564"/>
      <c r="H155" s="564"/>
      <c r="I155" s="564"/>
      <c r="J155" s="564"/>
      <c r="K155" s="564"/>
      <c r="L155" s="564"/>
      <c r="M155" s="564"/>
      <c r="N155" s="564"/>
      <c r="O155" s="564"/>
      <c r="P155" s="564"/>
      <c r="Q155" s="564"/>
      <c r="R155" s="564"/>
      <c r="S155" s="564"/>
      <c r="T155" s="564"/>
      <c r="U155" s="564"/>
      <c r="V155" s="564"/>
      <c r="W155" s="564"/>
      <c r="X155" s="564"/>
      <c r="Y155" s="564"/>
      <c r="Z155" s="564"/>
      <c r="AA155" s="564"/>
      <c r="AB155" s="564"/>
      <c r="AC155" s="564"/>
      <c r="AD155" s="564"/>
      <c r="AE155" s="549" t="str">
        <f>IF(OR(AE153="",AE154=""),"",ROUNDDOWN(AE154/AE153*100,2))</f>
        <v/>
      </c>
      <c r="AF155" s="550"/>
      <c r="AG155" s="550"/>
      <c r="AH155" s="550"/>
      <c r="AI155" s="550"/>
      <c r="AJ155" s="550"/>
      <c r="AK155" s="550"/>
      <c r="AL155" s="550"/>
      <c r="AM155" s="550"/>
      <c r="AN155" s="550"/>
      <c r="AO155" s="550"/>
      <c r="AP155" s="130" t="s">
        <v>13</v>
      </c>
      <c r="AQ155" s="130"/>
      <c r="AR155" s="130"/>
      <c r="AS155" s="131"/>
      <c r="AT155" s="132"/>
      <c r="AU155" s="453"/>
      <c r="AV155" s="453"/>
      <c r="AW155" s="453"/>
      <c r="AX155" s="453"/>
      <c r="AY155" s="453"/>
      <c r="AZ155" s="453"/>
      <c r="BA155" s="453"/>
      <c r="BB155" s="453"/>
      <c r="BC155" s="453"/>
      <c r="BD155" s="453"/>
      <c r="BE155" s="453"/>
      <c r="BF155" s="453"/>
      <c r="BG155" s="453"/>
      <c r="BH155" s="453"/>
      <c r="BI155" s="453"/>
      <c r="BJ155" s="453"/>
      <c r="BK155" s="453"/>
      <c r="BL155" s="453"/>
      <c r="BM155" s="453"/>
      <c r="BN155" s="453"/>
      <c r="BO155" s="453"/>
      <c r="BP155" s="453"/>
      <c r="BQ155" s="453"/>
      <c r="BR155" s="453"/>
      <c r="BS155" s="453"/>
      <c r="BT155" s="453"/>
      <c r="BU155" s="453"/>
      <c r="BV155" s="453"/>
      <c r="BW155" s="453"/>
      <c r="BX155" s="453"/>
      <c r="BY155" s="453"/>
      <c r="BZ155" s="459"/>
      <c r="CF155" s="31"/>
      <c r="CG155" s="31"/>
      <c r="CH155" s="31"/>
      <c r="CI155" s="31"/>
    </row>
    <row r="156" spans="1:87" ht="17.25" customHeight="1">
      <c r="B156" s="61"/>
      <c r="C156" s="123"/>
      <c r="D156" s="564" t="s">
        <v>209</v>
      </c>
      <c r="E156" s="564"/>
      <c r="F156" s="564"/>
      <c r="G156" s="564"/>
      <c r="H156" s="564"/>
      <c r="I156" s="564"/>
      <c r="J156" s="564"/>
      <c r="K156" s="564"/>
      <c r="L156" s="564"/>
      <c r="M156" s="564"/>
      <c r="N156" s="564"/>
      <c r="O156" s="564"/>
      <c r="P156" s="564"/>
      <c r="Q156" s="564"/>
      <c r="R156" s="564"/>
      <c r="S156" s="564"/>
      <c r="T156" s="564"/>
      <c r="U156" s="564"/>
      <c r="V156" s="564"/>
      <c r="W156" s="564"/>
      <c r="X156" s="564"/>
      <c r="Y156" s="564"/>
      <c r="Z156" s="564"/>
      <c r="AA156" s="564"/>
      <c r="AB156" s="564"/>
      <c r="AC156" s="564"/>
      <c r="AD156" s="564"/>
      <c r="AE156" s="547"/>
      <c r="AF156" s="548"/>
      <c r="AG156" s="548"/>
      <c r="AH156" s="548"/>
      <c r="AI156" s="548"/>
      <c r="AJ156" s="548"/>
      <c r="AK156" s="548"/>
      <c r="AL156" s="548"/>
      <c r="AM156" s="548"/>
      <c r="AN156" s="548"/>
      <c r="AO156" s="548"/>
      <c r="AP156" s="130" t="s">
        <v>169</v>
      </c>
      <c r="AQ156" s="130"/>
      <c r="AR156" s="130"/>
      <c r="AS156" s="131"/>
      <c r="AT156" s="132"/>
      <c r="AU156" s="453"/>
      <c r="AV156" s="453"/>
      <c r="AW156" s="453"/>
      <c r="AX156" s="453"/>
      <c r="AY156" s="453"/>
      <c r="AZ156" s="453"/>
      <c r="BA156" s="453"/>
      <c r="BB156" s="453"/>
      <c r="BC156" s="453"/>
      <c r="BD156" s="453"/>
      <c r="BE156" s="453"/>
      <c r="BF156" s="453"/>
      <c r="BG156" s="453"/>
      <c r="BH156" s="453"/>
      <c r="BI156" s="453"/>
      <c r="BJ156" s="453"/>
      <c r="BK156" s="453"/>
      <c r="BL156" s="453"/>
      <c r="BM156" s="453"/>
      <c r="BN156" s="453"/>
      <c r="BO156" s="453"/>
      <c r="BP156" s="453"/>
      <c r="BQ156" s="453"/>
      <c r="BR156" s="453"/>
      <c r="BS156" s="453"/>
      <c r="BT156" s="453"/>
      <c r="BU156" s="453"/>
      <c r="BV156" s="453"/>
      <c r="BW156" s="453"/>
      <c r="BX156" s="453"/>
      <c r="BY156" s="453"/>
      <c r="BZ156" s="459"/>
      <c r="CF156" s="31"/>
      <c r="CG156" s="31"/>
      <c r="CH156" s="31"/>
      <c r="CI156" s="31"/>
    </row>
    <row r="157" spans="1:87" ht="17.25" customHeight="1">
      <c r="B157" s="61"/>
      <c r="C157" s="123"/>
      <c r="D157" s="133"/>
      <c r="E157" s="133"/>
      <c r="F157" s="133"/>
      <c r="G157" s="133"/>
      <c r="H157" s="133"/>
      <c r="I157" s="133"/>
      <c r="J157" s="133"/>
      <c r="K157" s="133"/>
      <c r="L157" s="133"/>
      <c r="M157" s="133"/>
      <c r="N157" s="133"/>
      <c r="O157" s="133"/>
      <c r="P157" s="133"/>
      <c r="Q157" s="133"/>
      <c r="R157" s="133"/>
      <c r="S157" s="133"/>
      <c r="T157" s="133"/>
      <c r="U157" s="133"/>
      <c r="V157" s="133"/>
      <c r="W157" s="134"/>
      <c r="X157" s="134"/>
      <c r="Y157" s="134"/>
      <c r="Z157" s="134"/>
      <c r="AA157" s="134"/>
      <c r="AB157" s="134"/>
      <c r="AC157" s="134"/>
      <c r="AD157" s="134"/>
      <c r="AE157" s="134"/>
      <c r="AF157" s="134"/>
      <c r="AG157" s="134"/>
      <c r="AH157" s="123"/>
      <c r="AI157" s="123"/>
      <c r="AJ157" s="123"/>
      <c r="AK157" s="123"/>
      <c r="AL157" s="124"/>
      <c r="AM157" s="124"/>
      <c r="AN157" s="124"/>
      <c r="AO157" s="124"/>
      <c r="AP157" s="127"/>
      <c r="AQ157" s="127"/>
      <c r="AR157" s="127"/>
      <c r="AS157" s="127"/>
      <c r="AT157" s="127"/>
      <c r="AU157" s="127"/>
      <c r="AV157" s="127"/>
      <c r="AW157" s="127"/>
      <c r="AX157" s="127"/>
      <c r="AY157" s="127"/>
      <c r="AZ157" s="127"/>
      <c r="BA157" s="127"/>
      <c r="BB157" s="127"/>
      <c r="BC157" s="453"/>
      <c r="BD157" s="453"/>
      <c r="BE157" s="453"/>
      <c r="BF157" s="453"/>
      <c r="BG157" s="453"/>
      <c r="BH157" s="453"/>
      <c r="BI157" s="453"/>
      <c r="BJ157" s="453"/>
      <c r="BK157" s="453"/>
      <c r="BL157" s="453"/>
      <c r="BM157" s="453"/>
      <c r="BN157" s="453"/>
      <c r="BO157" s="453"/>
      <c r="BP157" s="453"/>
      <c r="BQ157" s="453"/>
      <c r="BR157" s="127"/>
      <c r="BS157" s="127"/>
      <c r="BT157" s="127"/>
      <c r="BU157" s="127"/>
      <c r="BV157" s="127"/>
      <c r="BW157" s="127"/>
      <c r="BX157" s="127"/>
      <c r="BY157" s="127"/>
      <c r="BZ157" s="128"/>
      <c r="CB157" s="31"/>
      <c r="CC157" s="31"/>
      <c r="CD157" s="31"/>
      <c r="CE157" s="31"/>
      <c r="CF157" s="31"/>
      <c r="CG157" s="31"/>
      <c r="CH157" s="31"/>
      <c r="CI157" s="31"/>
    </row>
    <row r="158" spans="1:87" ht="17.25" customHeight="1">
      <c r="B158" s="61"/>
      <c r="C158" s="123"/>
      <c r="D158" s="133"/>
      <c r="E158" s="133"/>
      <c r="F158" s="133"/>
      <c r="G158" s="133"/>
      <c r="H158" s="133"/>
      <c r="I158" s="133"/>
      <c r="J158" s="133"/>
      <c r="K158" s="133"/>
      <c r="L158" s="133"/>
      <c r="M158" s="133"/>
      <c r="N158" s="133"/>
      <c r="O158" s="133"/>
      <c r="P158" s="133"/>
      <c r="Q158" s="133"/>
      <c r="R158" s="133"/>
      <c r="S158" s="133"/>
      <c r="T158" s="133"/>
      <c r="U158" s="133"/>
      <c r="V158" s="133"/>
      <c r="W158" s="134"/>
      <c r="X158" s="134"/>
      <c r="Y158" s="134"/>
      <c r="Z158" s="134"/>
      <c r="AA158" s="134"/>
      <c r="AB158" s="134"/>
      <c r="AC158" s="134"/>
      <c r="AD158" s="134"/>
      <c r="AE158" s="134"/>
      <c r="AF158" s="134"/>
      <c r="AG158" s="134"/>
      <c r="AH158" s="123"/>
      <c r="AI158" s="123"/>
      <c r="AJ158" s="123"/>
      <c r="AK158" s="123"/>
      <c r="AL158" s="124"/>
      <c r="AM158" s="124"/>
      <c r="AN158" s="124"/>
      <c r="AO158" s="124"/>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8"/>
      <c r="CB158" s="31"/>
      <c r="CC158" s="31"/>
      <c r="CD158" s="31"/>
      <c r="CE158" s="31"/>
      <c r="CF158" s="31"/>
      <c r="CG158" s="31"/>
      <c r="CH158" s="31"/>
      <c r="CI158" s="31"/>
    </row>
    <row r="159" spans="1:87" s="18" customFormat="1" ht="16.5" customHeight="1">
      <c r="A159" s="17"/>
      <c r="B159" s="61"/>
      <c r="C159" s="123"/>
      <c r="D159" s="133"/>
      <c r="E159" s="133"/>
      <c r="F159" s="133"/>
      <c r="G159" s="133"/>
      <c r="H159" s="133"/>
      <c r="I159" s="133"/>
      <c r="J159" s="133"/>
      <c r="K159" s="133"/>
      <c r="L159" s="133"/>
      <c r="M159" s="133"/>
      <c r="N159" s="133"/>
      <c r="O159" s="133"/>
      <c r="P159" s="133"/>
      <c r="Q159" s="133"/>
      <c r="R159" s="133"/>
      <c r="S159" s="133"/>
      <c r="T159" s="133"/>
      <c r="U159" s="133"/>
      <c r="V159" s="133"/>
      <c r="W159" s="134"/>
      <c r="X159" s="134"/>
      <c r="Y159" s="134"/>
      <c r="Z159" s="134"/>
      <c r="AA159" s="134"/>
      <c r="AB159" s="134"/>
      <c r="AC159" s="134"/>
      <c r="AD159" s="134"/>
      <c r="AE159" s="134"/>
      <c r="AF159" s="134"/>
      <c r="AG159" s="134"/>
      <c r="AH159" s="123"/>
      <c r="AI159" s="123"/>
      <c r="AJ159" s="123"/>
      <c r="AK159" s="123"/>
      <c r="AL159" s="124"/>
      <c r="AM159" s="124"/>
      <c r="AN159" s="124"/>
      <c r="AO159" s="124"/>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c r="BV159" s="127"/>
      <c r="BW159" s="127"/>
      <c r="BX159" s="127"/>
      <c r="BY159" s="127"/>
      <c r="BZ159" s="128"/>
      <c r="CB159" s="38"/>
      <c r="CC159" s="38"/>
      <c r="CD159" s="38"/>
      <c r="CE159" s="38"/>
      <c r="CF159" s="38"/>
      <c r="CG159" s="38"/>
      <c r="CH159" s="38"/>
      <c r="CI159" s="38"/>
    </row>
    <row r="160" spans="1:87" s="18" customFormat="1" ht="16.5" customHeight="1">
      <c r="A160" s="17"/>
      <c r="B160" s="61"/>
      <c r="C160" s="123"/>
      <c r="D160" s="133"/>
      <c r="E160" s="133"/>
      <c r="F160" s="133"/>
      <c r="G160" s="133"/>
      <c r="H160" s="133"/>
      <c r="I160" s="133"/>
      <c r="J160" s="133"/>
      <c r="K160" s="133"/>
      <c r="L160" s="133"/>
      <c r="M160" s="133"/>
      <c r="N160" s="133"/>
      <c r="O160" s="133"/>
      <c r="P160" s="133"/>
      <c r="Q160" s="133"/>
      <c r="R160" s="133"/>
      <c r="S160" s="133"/>
      <c r="T160" s="133"/>
      <c r="U160" s="133"/>
      <c r="V160" s="133"/>
      <c r="W160" s="134"/>
      <c r="X160" s="134"/>
      <c r="Y160" s="134"/>
      <c r="Z160" s="134"/>
      <c r="AA160" s="134"/>
      <c r="AB160" s="134"/>
      <c r="AC160" s="134"/>
      <c r="AD160" s="134"/>
      <c r="AE160" s="134"/>
      <c r="AF160" s="134"/>
      <c r="AG160" s="134"/>
      <c r="AH160" s="123"/>
      <c r="AI160" s="123"/>
      <c r="AJ160" s="123"/>
      <c r="AK160" s="123"/>
      <c r="AL160" s="124"/>
      <c r="AM160" s="124"/>
      <c r="AN160" s="124"/>
      <c r="AO160" s="124"/>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8"/>
      <c r="CB160" s="38"/>
      <c r="CC160" s="38"/>
      <c r="CD160" s="38"/>
      <c r="CE160" s="38"/>
      <c r="CF160" s="38"/>
      <c r="CG160" s="38"/>
      <c r="CH160" s="38"/>
      <c r="CI160" s="38"/>
    </row>
    <row r="161" spans="1:87" s="18" customFormat="1" ht="16.5" customHeight="1" thickBot="1">
      <c r="A161" s="17"/>
      <c r="B161" s="460" t="s">
        <v>127</v>
      </c>
      <c r="C161" s="135"/>
      <c r="D161" s="135"/>
      <c r="E161" s="135"/>
      <c r="F161" s="135"/>
      <c r="G161" s="135"/>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5"/>
      <c r="AZ161" s="135"/>
      <c r="BA161" s="135"/>
      <c r="BB161" s="135"/>
      <c r="BC161" s="135"/>
      <c r="BD161" s="135"/>
      <c r="BE161" s="135"/>
      <c r="BF161" s="135"/>
      <c r="BG161" s="135"/>
      <c r="BH161" s="135"/>
      <c r="BI161" s="135"/>
      <c r="BJ161" s="135"/>
      <c r="BK161" s="135"/>
      <c r="BL161" s="135"/>
      <c r="BM161" s="135"/>
      <c r="BN161" s="135"/>
      <c r="BO161" s="135"/>
      <c r="BP161" s="135"/>
      <c r="BQ161" s="135"/>
      <c r="BR161" s="135"/>
      <c r="BS161" s="135"/>
      <c r="BT161" s="135"/>
      <c r="BU161" s="135"/>
      <c r="BV161" s="135"/>
      <c r="BW161" s="135"/>
      <c r="BX161" s="135"/>
      <c r="BY161" s="135"/>
      <c r="BZ161" s="136"/>
      <c r="CB161" s="38"/>
      <c r="CC161" s="38"/>
      <c r="CD161" s="38"/>
      <c r="CE161" s="38"/>
      <c r="CF161" s="38"/>
      <c r="CG161" s="38"/>
      <c r="CH161" s="38"/>
      <c r="CI161" s="38"/>
    </row>
    <row r="162" spans="1:87" s="18" customFormat="1" ht="16.5" customHeight="1" thickBot="1">
      <c r="A162" s="17"/>
      <c r="B162" s="670" t="s">
        <v>138</v>
      </c>
      <c r="C162" s="671"/>
      <c r="D162" s="671"/>
      <c r="E162" s="671"/>
      <c r="F162" s="671"/>
      <c r="G162" s="671"/>
      <c r="H162" s="671"/>
      <c r="I162" s="671"/>
      <c r="J162" s="671"/>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1"/>
      <c r="AK162" s="671"/>
      <c r="AL162" s="671"/>
      <c r="AM162" s="671"/>
      <c r="AN162" s="671"/>
      <c r="AO162" s="671"/>
      <c r="AP162" s="671"/>
      <c r="AQ162" s="671"/>
      <c r="AR162" s="671"/>
      <c r="AS162" s="671"/>
      <c r="AT162" s="671"/>
      <c r="AU162" s="671"/>
      <c r="AV162" s="671"/>
      <c r="AW162" s="671"/>
      <c r="AX162" s="671"/>
      <c r="AY162" s="671"/>
      <c r="AZ162" s="671"/>
      <c r="BA162" s="671"/>
      <c r="BB162" s="671"/>
      <c r="BC162" s="671"/>
      <c r="BD162" s="671"/>
      <c r="BE162" s="671"/>
      <c r="BF162" s="671"/>
      <c r="BG162" s="671"/>
      <c r="BH162" s="671"/>
      <c r="BI162" s="671"/>
      <c r="BJ162" s="671"/>
      <c r="BK162" s="671"/>
      <c r="BL162" s="671"/>
      <c r="BM162" s="671"/>
      <c r="BN162" s="671"/>
      <c r="BO162" s="671"/>
      <c r="BP162" s="671"/>
      <c r="BQ162" s="671"/>
      <c r="BR162" s="671"/>
      <c r="BS162" s="671"/>
      <c r="BT162" s="671"/>
      <c r="BU162" s="671"/>
      <c r="BV162" s="671"/>
      <c r="BW162" s="671"/>
      <c r="BX162" s="671"/>
      <c r="BY162" s="671"/>
      <c r="BZ162" s="672"/>
      <c r="CB162" s="38"/>
      <c r="CC162" s="38"/>
      <c r="CD162" s="38"/>
      <c r="CE162" s="38"/>
      <c r="CF162" s="38"/>
      <c r="CG162" s="38"/>
      <c r="CH162" s="38"/>
      <c r="CI162" s="38"/>
    </row>
    <row r="163" spans="1:87" s="18" customFormat="1" ht="16.5" customHeight="1">
      <c r="A163" s="17"/>
      <c r="B163" s="78"/>
      <c r="C163" s="79" t="s">
        <v>114</v>
      </c>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c r="BQ163" s="79"/>
      <c r="BR163" s="79"/>
      <c r="BS163" s="79"/>
      <c r="BT163" s="79"/>
      <c r="BU163" s="79"/>
      <c r="BV163" s="79"/>
      <c r="BW163" s="79"/>
      <c r="BX163" s="79"/>
      <c r="BY163" s="79"/>
      <c r="BZ163" s="80"/>
      <c r="CB163" s="38"/>
      <c r="CC163" s="38"/>
      <c r="CD163" s="38"/>
      <c r="CE163" s="38"/>
      <c r="CF163" s="38"/>
      <c r="CG163" s="38"/>
      <c r="CH163" s="38"/>
      <c r="CI163" s="38"/>
    </row>
    <row r="164" spans="1:87" s="18" customFormat="1" ht="16.5" customHeight="1">
      <c r="A164" s="17"/>
      <c r="B164" s="87"/>
      <c r="C164" s="54"/>
      <c r="D164" s="54"/>
      <c r="E164" s="575" t="s">
        <v>222</v>
      </c>
      <c r="F164" s="575"/>
      <c r="G164" s="575"/>
      <c r="H164" s="575"/>
      <c r="I164" s="575"/>
      <c r="J164" s="575"/>
      <c r="K164" s="575"/>
      <c r="L164" s="575"/>
      <c r="M164" s="575"/>
      <c r="N164" s="575"/>
      <c r="O164" s="575"/>
      <c r="P164" s="575"/>
      <c r="Q164" s="575"/>
      <c r="R164" s="575"/>
      <c r="S164" s="575"/>
      <c r="T164" s="576"/>
      <c r="U164" s="576"/>
      <c r="V164" s="576"/>
      <c r="W164" s="576"/>
      <c r="X164" s="576"/>
      <c r="Y164" s="576"/>
      <c r="Z164" s="576"/>
      <c r="AA164" s="576"/>
      <c r="AB164" s="576"/>
      <c r="AC164" s="54" t="s">
        <v>124</v>
      </c>
      <c r="AD164" s="54"/>
      <c r="AE164" s="54"/>
      <c r="AF164" s="54"/>
      <c r="AG164" s="54"/>
      <c r="AH164" s="54"/>
      <c r="AI164" s="54"/>
      <c r="AJ164" s="137" t="s">
        <v>125</v>
      </c>
      <c r="AK164" s="100"/>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c r="BU164" s="54"/>
      <c r="BV164" s="54"/>
      <c r="BW164" s="54"/>
      <c r="BX164" s="54"/>
      <c r="BY164" s="54"/>
      <c r="BZ164" s="57"/>
      <c r="CB164" s="38"/>
      <c r="CC164" s="38"/>
      <c r="CD164" s="38"/>
      <c r="CE164" s="38"/>
      <c r="CF164" s="38"/>
      <c r="CG164" s="38"/>
      <c r="CH164" s="38"/>
      <c r="CI164" s="38"/>
    </row>
    <row r="165" spans="1:87" s="18" customFormat="1" ht="16.5" customHeight="1">
      <c r="A165" s="17"/>
      <c r="B165" s="87"/>
      <c r="C165" s="54"/>
      <c r="D165" s="54"/>
      <c r="E165" s="138"/>
      <c r="F165" s="138"/>
      <c r="G165" s="138"/>
      <c r="H165" s="138"/>
      <c r="I165" s="138"/>
      <c r="J165" s="138"/>
      <c r="K165" s="138"/>
      <c r="L165" s="138"/>
      <c r="M165" s="138"/>
      <c r="N165" s="138"/>
      <c r="O165" s="138"/>
      <c r="P165" s="138"/>
      <c r="Q165" s="138"/>
      <c r="R165" s="138"/>
      <c r="S165" s="138"/>
      <c r="T165" s="139"/>
      <c r="U165" s="139"/>
      <c r="V165" s="139"/>
      <c r="W165" s="139"/>
      <c r="X165" s="139"/>
      <c r="Y165" s="139"/>
      <c r="Z165" s="139"/>
      <c r="AA165" s="139"/>
      <c r="AB165" s="139"/>
      <c r="AC165" s="54"/>
      <c r="AD165" s="54"/>
      <c r="AE165" s="54"/>
      <c r="AF165" s="54"/>
      <c r="AG165" s="54"/>
      <c r="AH165" s="54"/>
      <c r="AI165" s="54"/>
      <c r="AJ165" s="137"/>
      <c r="AK165" s="100"/>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54"/>
      <c r="BQ165" s="54"/>
      <c r="BR165" s="54"/>
      <c r="BS165" s="54"/>
      <c r="BT165" s="54"/>
      <c r="BU165" s="54"/>
      <c r="BV165" s="54"/>
      <c r="BW165" s="54"/>
      <c r="BX165" s="54"/>
      <c r="BY165" s="54"/>
      <c r="BZ165" s="57"/>
      <c r="CB165" s="38"/>
      <c r="CC165" s="38"/>
      <c r="CD165" s="38"/>
      <c r="CE165" s="38"/>
      <c r="CF165" s="38"/>
      <c r="CG165" s="38"/>
      <c r="CH165" s="38"/>
      <c r="CI165" s="38"/>
    </row>
    <row r="166" spans="1:87" ht="17.25" customHeight="1">
      <c r="B166" s="140"/>
      <c r="Z166" s="104"/>
      <c r="AA166" s="100"/>
      <c r="AB166" s="100"/>
      <c r="AC166" s="100"/>
      <c r="AD166" s="100"/>
      <c r="AE166" s="100"/>
      <c r="AF166" s="100"/>
      <c r="AG166" s="100"/>
      <c r="AH166" s="100"/>
      <c r="AI166" s="100"/>
      <c r="AJ166" s="100"/>
      <c r="AK166" s="100"/>
      <c r="AL166" s="100"/>
      <c r="AM166" s="100"/>
      <c r="AN166" s="100"/>
      <c r="AO166" s="100"/>
      <c r="AP166" s="100"/>
      <c r="AQ166" s="100"/>
      <c r="AR166" s="100"/>
      <c r="AS166" s="100"/>
      <c r="AT166" s="100"/>
      <c r="AU166" s="100"/>
      <c r="AV166" s="100"/>
      <c r="AW166" s="100"/>
      <c r="AX166" s="141"/>
      <c r="AY166" s="141"/>
      <c r="AZ166" s="141"/>
      <c r="BA166" s="141"/>
      <c r="BB166" s="141"/>
      <c r="BC166" s="141"/>
      <c r="BD166" s="141"/>
      <c r="BE166" s="141"/>
      <c r="BF166" s="141"/>
      <c r="BG166" s="141"/>
      <c r="BH166" s="141"/>
      <c r="BI166" s="141"/>
      <c r="BJ166" s="141"/>
      <c r="BK166" s="141"/>
      <c r="BL166" s="141"/>
      <c r="BM166" s="141"/>
      <c r="BN166" s="141"/>
      <c r="BO166" s="141"/>
      <c r="BP166" s="141"/>
      <c r="BQ166" s="141"/>
      <c r="BR166" s="141"/>
      <c r="BS166" s="141"/>
      <c r="BT166" s="141"/>
      <c r="BU166" s="141"/>
      <c r="BV166" s="141"/>
      <c r="BW166" s="141"/>
      <c r="BX166" s="141"/>
      <c r="BY166" s="141"/>
      <c r="BZ166" s="142"/>
      <c r="CB166" s="31"/>
      <c r="CC166" s="31"/>
      <c r="CD166" s="31"/>
      <c r="CE166" s="31"/>
      <c r="CF166" s="31"/>
      <c r="CG166" s="31"/>
      <c r="CH166" s="31"/>
      <c r="CI166" s="31"/>
    </row>
    <row r="167" spans="1:87" ht="17.25" customHeight="1">
      <c r="B167" s="143" t="s">
        <v>213</v>
      </c>
      <c r="C167" s="144" t="s">
        <v>115</v>
      </c>
      <c r="D167" s="144"/>
      <c r="E167" s="144"/>
      <c r="F167" s="144"/>
      <c r="G167" s="144"/>
      <c r="H167" s="144"/>
      <c r="I167" s="144"/>
      <c r="J167" s="144"/>
      <c r="K167" s="144"/>
      <c r="L167" s="144"/>
      <c r="M167" s="144"/>
      <c r="N167" s="144"/>
      <c r="O167" s="144"/>
      <c r="P167" s="144"/>
      <c r="Q167" s="144"/>
      <c r="R167" s="144"/>
      <c r="S167" s="144"/>
      <c r="T167" s="144"/>
      <c r="U167" s="104"/>
      <c r="V167" s="104"/>
      <c r="W167" s="104"/>
      <c r="X167" s="104"/>
      <c r="Y167" s="104"/>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5"/>
      <c r="BM167" s="145"/>
      <c r="BN167" s="145"/>
      <c r="BO167" s="145"/>
      <c r="BP167" s="145"/>
      <c r="BQ167" s="145"/>
      <c r="BR167" s="145"/>
      <c r="BS167" s="145"/>
      <c r="BT167" s="145"/>
      <c r="BU167" s="145"/>
      <c r="BV167" s="145"/>
      <c r="BW167" s="145"/>
      <c r="BX167" s="145"/>
      <c r="BY167" s="145"/>
      <c r="BZ167" s="146"/>
      <c r="CB167" s="31"/>
      <c r="CC167" s="31"/>
      <c r="CD167" s="31"/>
      <c r="CE167" s="31"/>
      <c r="CF167" s="31"/>
      <c r="CG167" s="31"/>
      <c r="CH167" s="31"/>
      <c r="CI167" s="31"/>
    </row>
    <row r="168" spans="1:87" ht="17.25" customHeight="1">
      <c r="B168" s="147"/>
      <c r="C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6"/>
      <c r="CB168" s="31"/>
      <c r="CC168" s="31"/>
      <c r="CD168" s="31"/>
      <c r="CE168" s="31"/>
      <c r="CF168" s="31"/>
      <c r="CG168" s="31"/>
      <c r="CH168" s="31"/>
      <c r="CI168" s="31"/>
    </row>
    <row r="169" spans="1:87" ht="17.25" customHeight="1">
      <c r="B169" s="147"/>
      <c r="C169" s="148"/>
      <c r="D169" s="145" t="s">
        <v>116</v>
      </c>
      <c r="E169" s="145"/>
      <c r="F169" s="145"/>
      <c r="G169" s="145"/>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145"/>
      <c r="AE169" s="145"/>
      <c r="AF169" s="145"/>
      <c r="AG169" s="145"/>
      <c r="AH169" s="145"/>
      <c r="AI169" s="145"/>
      <c r="AJ169" s="145"/>
      <c r="AK169" s="145"/>
      <c r="AL169" s="145"/>
      <c r="AM169" s="145"/>
      <c r="AN169" s="145"/>
      <c r="AO169" s="145"/>
      <c r="AP169" s="145"/>
      <c r="AQ169" s="145"/>
      <c r="AR169" s="145"/>
      <c r="AS169" s="145"/>
      <c r="AT169" s="145"/>
      <c r="AU169" s="145"/>
      <c r="AV169" s="145"/>
      <c r="AW169" s="145"/>
      <c r="AX169" s="145"/>
      <c r="AY169" s="145"/>
      <c r="AZ169" s="145"/>
      <c r="BA169" s="145"/>
      <c r="BB169" s="145"/>
      <c r="BC169" s="145"/>
      <c r="BD169" s="145"/>
      <c r="BE169" s="145"/>
      <c r="BF169" s="145"/>
      <c r="BG169" s="145"/>
      <c r="BH169" s="145"/>
      <c r="BI169" s="145"/>
      <c r="BJ169" s="145"/>
      <c r="BK169" s="145"/>
      <c r="BL169" s="145"/>
      <c r="BM169" s="145"/>
      <c r="BN169" s="145"/>
      <c r="BO169" s="145"/>
      <c r="BP169" s="145"/>
      <c r="BQ169" s="145"/>
      <c r="BR169" s="145"/>
      <c r="BS169" s="145"/>
      <c r="BT169" s="145"/>
      <c r="BU169" s="145"/>
      <c r="BV169" s="145"/>
      <c r="BW169" s="145"/>
      <c r="BX169" s="145"/>
      <c r="BY169" s="145"/>
      <c r="BZ169" s="146"/>
      <c r="CB169" s="31"/>
      <c r="CC169" s="31"/>
      <c r="CD169" s="31"/>
      <c r="CE169" s="31"/>
      <c r="CF169" s="31"/>
      <c r="CG169" s="31"/>
      <c r="CH169" s="31"/>
      <c r="CI169" s="31"/>
    </row>
    <row r="170" spans="1:87">
      <c r="B170" s="87"/>
      <c r="C170" s="54"/>
      <c r="D170" s="54"/>
      <c r="E170" s="56"/>
      <c r="F170" s="56"/>
      <c r="G170" s="56"/>
      <c r="H170" s="56"/>
      <c r="I170" s="56"/>
      <c r="J170" s="56"/>
      <c r="K170" s="56"/>
      <c r="L170" s="56"/>
      <c r="M170" s="56"/>
      <c r="N170" s="56"/>
      <c r="O170" s="56"/>
      <c r="P170" s="56"/>
      <c r="Q170" s="56"/>
      <c r="R170" s="56"/>
      <c r="S170" s="56"/>
      <c r="T170" s="56"/>
      <c r="U170" s="56"/>
      <c r="V170" s="149"/>
      <c r="W170" s="149"/>
      <c r="X170" s="149"/>
      <c r="Y170" s="149"/>
      <c r="Z170" s="149"/>
      <c r="AA170" s="149"/>
      <c r="AB170" s="149"/>
      <c r="AC170" s="149"/>
      <c r="AD170" s="149"/>
      <c r="AE170" s="149"/>
      <c r="AF170" s="149"/>
      <c r="AG170" s="149"/>
      <c r="AH170" s="150"/>
      <c r="AI170" s="150"/>
      <c r="AJ170" s="150"/>
      <c r="AK170" s="150"/>
      <c r="AL170" s="150"/>
      <c r="AM170" s="150"/>
      <c r="AN170" s="150"/>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149"/>
      <c r="BK170" s="149"/>
      <c r="BL170" s="149"/>
      <c r="BM170" s="149"/>
      <c r="BN170" s="149"/>
      <c r="BO170" s="149"/>
      <c r="BP170" s="149"/>
      <c r="BQ170" s="149"/>
      <c r="BR170" s="149"/>
      <c r="BS170" s="149"/>
      <c r="BT170" s="149"/>
      <c r="BU170" s="149"/>
      <c r="BV170" s="54"/>
      <c r="BW170" s="54"/>
      <c r="BX170" s="54"/>
      <c r="BY170" s="54"/>
      <c r="BZ170" s="57"/>
    </row>
    <row r="171" spans="1:87" s="18" customFormat="1" ht="17.25" customHeight="1">
      <c r="A171" s="17"/>
      <c r="B171" s="438"/>
      <c r="C171" s="439" t="s">
        <v>283</v>
      </c>
      <c r="D171" s="440"/>
      <c r="E171" s="440"/>
      <c r="F171" s="440"/>
      <c r="G171" s="440"/>
      <c r="H171" s="440"/>
      <c r="I171" s="440"/>
      <c r="J171" s="440"/>
      <c r="K171" s="440"/>
      <c r="L171" s="440"/>
      <c r="M171" s="440"/>
      <c r="N171" s="440"/>
      <c r="O171" s="440"/>
      <c r="P171" s="440"/>
      <c r="Q171" s="440"/>
      <c r="R171" s="440"/>
      <c r="S171" s="440"/>
      <c r="T171" s="440"/>
      <c r="U171" s="440"/>
      <c r="V171" s="440"/>
      <c r="W171" s="440"/>
      <c r="X171" s="440"/>
      <c r="Y171" s="440"/>
      <c r="Z171" s="440"/>
      <c r="AA171" s="440"/>
      <c r="AB171" s="440"/>
      <c r="AC171" s="440"/>
      <c r="AD171" s="440"/>
      <c r="AE171" s="440"/>
      <c r="AF171" s="440"/>
      <c r="AG171" s="440"/>
      <c r="AH171" s="440"/>
      <c r="AI171" s="440"/>
      <c r="AJ171" s="440"/>
      <c r="AK171" s="440"/>
      <c r="AL171" s="440"/>
      <c r="AM171" s="440"/>
      <c r="AN171" s="440"/>
      <c r="AO171" s="440"/>
      <c r="AP171" s="440"/>
      <c r="AQ171" s="440"/>
      <c r="AR171" s="440"/>
      <c r="AS171" s="440"/>
      <c r="AT171" s="440"/>
      <c r="AU171" s="440"/>
      <c r="AV171" s="440"/>
      <c r="AW171" s="440"/>
      <c r="AX171" s="440"/>
      <c r="AY171" s="440"/>
      <c r="AZ171" s="440"/>
      <c r="BA171" s="440"/>
      <c r="BB171" s="440"/>
      <c r="BC171" s="440"/>
      <c r="BD171" s="440"/>
      <c r="BE171" s="440"/>
      <c r="BF171" s="440"/>
      <c r="BG171" s="440"/>
      <c r="BH171" s="440"/>
      <c r="BI171" s="440"/>
      <c r="BJ171" s="440"/>
      <c r="BK171" s="440"/>
      <c r="BL171" s="440"/>
      <c r="BM171" s="440"/>
      <c r="BN171" s="440"/>
      <c r="BO171" s="440"/>
      <c r="BP171" s="440"/>
      <c r="BQ171" s="440"/>
      <c r="BR171" s="440"/>
      <c r="BS171" s="440"/>
      <c r="BT171" s="440"/>
      <c r="BU171" s="440"/>
      <c r="BV171" s="440"/>
      <c r="BW171" s="440"/>
      <c r="BX171" s="440"/>
      <c r="BY171" s="440"/>
      <c r="BZ171" s="441"/>
    </row>
    <row r="172" spans="1:87" s="18" customFormat="1" ht="16.5" customHeight="1">
      <c r="A172" s="17"/>
      <c r="B172" s="418"/>
      <c r="C172" s="420"/>
      <c r="D172" s="420"/>
      <c r="E172" s="524" t="s">
        <v>306</v>
      </c>
      <c r="F172" s="525"/>
      <c r="G172" s="525"/>
      <c r="H172" s="525"/>
      <c r="I172" s="525"/>
      <c r="J172" s="525"/>
      <c r="K172" s="525"/>
      <c r="L172" s="525"/>
      <c r="M172" s="525"/>
      <c r="N172" s="525"/>
      <c r="O172" s="525"/>
      <c r="P172" s="525"/>
      <c r="Q172" s="525"/>
      <c r="R172" s="525"/>
      <c r="S172" s="525"/>
      <c r="T172" s="525"/>
      <c r="U172" s="526"/>
      <c r="V172" s="527" t="str">
        <f>IF(OR(V173="",V174=""),"",V173+V174)</f>
        <v/>
      </c>
      <c r="W172" s="528"/>
      <c r="X172" s="528"/>
      <c r="Y172" s="528"/>
      <c r="Z172" s="528"/>
      <c r="AA172" s="528"/>
      <c r="AB172" s="528"/>
      <c r="AC172" s="528"/>
      <c r="AD172" s="528"/>
      <c r="AE172" s="528"/>
      <c r="AF172" s="528"/>
      <c r="AG172" s="529"/>
      <c r="AH172" s="420" t="s">
        <v>284</v>
      </c>
      <c r="AI172" s="420"/>
      <c r="AJ172" s="420"/>
      <c r="AK172" s="420"/>
      <c r="AL172" s="420"/>
      <c r="AM172" s="420"/>
      <c r="AN172" s="420"/>
      <c r="AO172" s="530" t="s">
        <v>286</v>
      </c>
      <c r="AP172" s="530"/>
      <c r="AQ172" s="530"/>
      <c r="AR172" s="530"/>
      <c r="AS172" s="530"/>
      <c r="AT172" s="530"/>
      <c r="AU172" s="530"/>
      <c r="AV172" s="530"/>
      <c r="AW172" s="530"/>
      <c r="AX172" s="530"/>
      <c r="AY172" s="530"/>
      <c r="AZ172" s="530"/>
      <c r="BA172" s="530"/>
      <c r="BB172" s="530"/>
      <c r="BC172" s="530"/>
      <c r="BD172" s="530"/>
      <c r="BE172" s="530"/>
      <c r="BF172" s="530"/>
      <c r="BG172" s="530"/>
      <c r="BH172" s="530"/>
      <c r="BI172" s="530"/>
      <c r="BJ172" s="527" t="str">
        <f>IF(T164="","",AO87)</f>
        <v/>
      </c>
      <c r="BK172" s="528"/>
      <c r="BL172" s="528"/>
      <c r="BM172" s="528"/>
      <c r="BN172" s="528"/>
      <c r="BO172" s="528"/>
      <c r="BP172" s="528"/>
      <c r="BQ172" s="528"/>
      <c r="BR172" s="528"/>
      <c r="BS172" s="528"/>
      <c r="BT172" s="528"/>
      <c r="BU172" s="529"/>
      <c r="BV172" s="420" t="s">
        <v>6</v>
      </c>
      <c r="BW172" s="420"/>
      <c r="BX172" s="420"/>
      <c r="BY172" s="420"/>
      <c r="BZ172" s="421"/>
    </row>
    <row r="173" spans="1:87" s="18" customFormat="1" ht="16.5" customHeight="1">
      <c r="A173" s="17"/>
      <c r="B173" s="418"/>
      <c r="C173" s="420"/>
      <c r="D173" s="420"/>
      <c r="E173" s="524" t="s">
        <v>304</v>
      </c>
      <c r="F173" s="525"/>
      <c r="G173" s="525"/>
      <c r="H173" s="525"/>
      <c r="I173" s="525"/>
      <c r="J173" s="525"/>
      <c r="K173" s="525"/>
      <c r="L173" s="525"/>
      <c r="M173" s="525"/>
      <c r="N173" s="525"/>
      <c r="O173" s="525"/>
      <c r="P173" s="525"/>
      <c r="Q173" s="525"/>
      <c r="R173" s="525"/>
      <c r="S173" s="525"/>
      <c r="T173" s="525"/>
      <c r="U173" s="526"/>
      <c r="V173" s="527" t="str">
        <f>IF(OR(BJ172="",BJ173="",T164=""),"",ROUNDDOWN(BJ172/BJ173/T164,0))</f>
        <v/>
      </c>
      <c r="W173" s="528"/>
      <c r="X173" s="528"/>
      <c r="Y173" s="528"/>
      <c r="Z173" s="528"/>
      <c r="AA173" s="528"/>
      <c r="AB173" s="528"/>
      <c r="AC173" s="528"/>
      <c r="AD173" s="528"/>
      <c r="AE173" s="528"/>
      <c r="AF173" s="528"/>
      <c r="AG173" s="529"/>
      <c r="AH173" s="420" t="s">
        <v>284</v>
      </c>
      <c r="AI173" s="420"/>
      <c r="AJ173" s="420"/>
      <c r="AK173" s="420"/>
      <c r="AL173" s="420"/>
      <c r="AM173" s="420"/>
      <c r="AN173" s="420"/>
      <c r="AO173" s="530" t="s">
        <v>287</v>
      </c>
      <c r="AP173" s="530"/>
      <c r="AQ173" s="530"/>
      <c r="AR173" s="530"/>
      <c r="AS173" s="530"/>
      <c r="AT173" s="530"/>
      <c r="AU173" s="530"/>
      <c r="AV173" s="530"/>
      <c r="AW173" s="530"/>
      <c r="AX173" s="530"/>
      <c r="AY173" s="530"/>
      <c r="AZ173" s="530"/>
      <c r="BA173" s="530"/>
      <c r="BB173" s="530"/>
      <c r="BC173" s="530"/>
      <c r="BD173" s="530"/>
      <c r="BE173" s="530"/>
      <c r="BF173" s="530"/>
      <c r="BG173" s="530"/>
      <c r="BH173" s="530"/>
      <c r="BI173" s="530"/>
      <c r="BJ173" s="577" t="str">
        <f>IF(T164="","",IF(AH123="","",AH123))</f>
        <v/>
      </c>
      <c r="BK173" s="578"/>
      <c r="BL173" s="578"/>
      <c r="BM173" s="578"/>
      <c r="BN173" s="578"/>
      <c r="BO173" s="578"/>
      <c r="BP173" s="578"/>
      <c r="BQ173" s="578"/>
      <c r="BR173" s="578"/>
      <c r="BS173" s="578"/>
      <c r="BT173" s="578"/>
      <c r="BU173" s="579"/>
      <c r="BV173" s="448" t="s">
        <v>123</v>
      </c>
      <c r="BW173" s="420"/>
      <c r="BX173" s="420"/>
      <c r="BY173" s="420"/>
      <c r="BZ173" s="421"/>
    </row>
    <row r="174" spans="1:87" s="18" customFormat="1" ht="16.5" customHeight="1">
      <c r="A174" s="17"/>
      <c r="B174" s="418"/>
      <c r="C174" s="420"/>
      <c r="D174" s="420"/>
      <c r="E174" s="524" t="s">
        <v>305</v>
      </c>
      <c r="F174" s="525"/>
      <c r="G174" s="525"/>
      <c r="H174" s="525"/>
      <c r="I174" s="525"/>
      <c r="J174" s="525"/>
      <c r="K174" s="525"/>
      <c r="L174" s="525"/>
      <c r="M174" s="525"/>
      <c r="N174" s="525"/>
      <c r="O174" s="525"/>
      <c r="P174" s="525"/>
      <c r="Q174" s="525"/>
      <c r="R174" s="525"/>
      <c r="S174" s="525"/>
      <c r="T174" s="525"/>
      <c r="U174" s="526"/>
      <c r="V174" s="527" t="str">
        <f>IF(OR(BJ173="",BJ174="",T164=""),"",ROUNDDOWN(BJ174/T164,0))</f>
        <v/>
      </c>
      <c r="W174" s="528"/>
      <c r="X174" s="528"/>
      <c r="Y174" s="528"/>
      <c r="Z174" s="528"/>
      <c r="AA174" s="528"/>
      <c r="AB174" s="528"/>
      <c r="AC174" s="528"/>
      <c r="AD174" s="528"/>
      <c r="AE174" s="528"/>
      <c r="AF174" s="528"/>
      <c r="AG174" s="529"/>
      <c r="AH174" s="420" t="s">
        <v>284</v>
      </c>
      <c r="AI174" s="420"/>
      <c r="AJ174" s="420"/>
      <c r="AK174" s="420"/>
      <c r="AL174" s="420"/>
      <c r="AM174" s="420"/>
      <c r="AN174" s="420"/>
      <c r="AO174" s="530" t="s">
        <v>303</v>
      </c>
      <c r="AP174" s="530"/>
      <c r="AQ174" s="530"/>
      <c r="AR174" s="530"/>
      <c r="AS174" s="530"/>
      <c r="AT174" s="530"/>
      <c r="AU174" s="530"/>
      <c r="AV174" s="530"/>
      <c r="AW174" s="530"/>
      <c r="AX174" s="530"/>
      <c r="AY174" s="530"/>
      <c r="AZ174" s="530"/>
      <c r="BA174" s="530"/>
      <c r="BB174" s="530"/>
      <c r="BC174" s="530"/>
      <c r="BD174" s="530"/>
      <c r="BE174" s="530"/>
      <c r="BF174" s="530"/>
      <c r="BG174" s="530"/>
      <c r="BH174" s="530"/>
      <c r="BI174" s="530"/>
      <c r="BJ174" s="805"/>
      <c r="BK174" s="806"/>
      <c r="BL174" s="806"/>
      <c r="BM174" s="806"/>
      <c r="BN174" s="806"/>
      <c r="BO174" s="806"/>
      <c r="BP174" s="806"/>
      <c r="BQ174" s="806"/>
      <c r="BR174" s="806"/>
      <c r="BS174" s="806"/>
      <c r="BT174" s="806"/>
      <c r="BU174" s="807"/>
      <c r="BV174" s="420" t="s">
        <v>285</v>
      </c>
      <c r="BW174" s="420"/>
      <c r="BX174" s="420"/>
      <c r="BY174" s="420"/>
      <c r="BZ174" s="421"/>
      <c r="CB174" s="39"/>
    </row>
    <row r="175" spans="1:87" ht="15" customHeight="1">
      <c r="B175" s="147"/>
      <c r="C175" s="145"/>
      <c r="D175" s="145"/>
      <c r="E175" s="145"/>
      <c r="F175" s="145"/>
      <c r="G175" s="145"/>
      <c r="H175" s="145"/>
      <c r="I175" s="145"/>
      <c r="J175" s="145"/>
      <c r="K175" s="145"/>
      <c r="L175" s="145"/>
      <c r="M175" s="145"/>
      <c r="N175" s="145"/>
      <c r="O175" s="145"/>
      <c r="P175" s="145"/>
      <c r="Q175" s="145"/>
      <c r="R175" s="145"/>
      <c r="S175" s="145"/>
      <c r="T175" s="145"/>
      <c r="U175" s="145"/>
      <c r="V175" s="145"/>
      <c r="W175" s="145"/>
      <c r="X175" s="145"/>
      <c r="Y175" s="145"/>
      <c r="Z175" s="145"/>
      <c r="AA175" s="145"/>
      <c r="AB175" s="145"/>
      <c r="AC175" s="145"/>
      <c r="AD175" s="145"/>
      <c r="AE175" s="145"/>
      <c r="AF175" s="145"/>
      <c r="AG175" s="145"/>
      <c r="AH175" s="145"/>
      <c r="AI175" s="145"/>
      <c r="AJ175" s="145"/>
      <c r="AK175" s="145"/>
      <c r="AL175" s="145"/>
      <c r="AM175" s="145"/>
      <c r="AN175" s="145"/>
      <c r="AO175" s="145"/>
      <c r="AP175" s="145"/>
      <c r="AQ175" s="145"/>
      <c r="AR175" s="145"/>
      <c r="AS175" s="145"/>
      <c r="AT175" s="145"/>
      <c r="AU175" s="145"/>
      <c r="AV175" s="145"/>
      <c r="AW175" s="145"/>
      <c r="AX175" s="145"/>
      <c r="AY175" s="145"/>
      <c r="AZ175" s="145"/>
      <c r="BA175" s="145"/>
      <c r="BB175" s="145"/>
      <c r="BC175" s="145"/>
      <c r="BD175" s="145"/>
      <c r="BE175" s="145"/>
      <c r="BF175" s="145"/>
      <c r="BG175" s="145"/>
      <c r="BH175" s="145"/>
      <c r="BI175" s="145"/>
      <c r="BJ175" s="145"/>
      <c r="BK175" s="145"/>
      <c r="BL175" s="145"/>
      <c r="BM175" s="145"/>
      <c r="BN175" s="145"/>
      <c r="BO175" s="145"/>
      <c r="BP175" s="145"/>
      <c r="BQ175" s="145"/>
      <c r="BR175" s="145"/>
      <c r="BS175" s="145"/>
      <c r="BT175" s="145"/>
      <c r="BU175" s="145"/>
      <c r="BV175" s="145"/>
      <c r="BW175" s="145"/>
      <c r="BX175" s="145"/>
      <c r="BY175" s="145"/>
      <c r="BZ175" s="146"/>
    </row>
    <row r="176" spans="1:87" ht="17.25" customHeight="1">
      <c r="B176" s="147"/>
      <c r="C176" s="145"/>
      <c r="D176" s="145"/>
      <c r="E176" s="145"/>
      <c r="F176" s="145"/>
      <c r="G176" s="145"/>
      <c r="H176" s="145"/>
      <c r="I176" s="145"/>
      <c r="J176" s="145"/>
      <c r="K176" s="145"/>
      <c r="L176" s="145"/>
      <c r="M176" s="145"/>
      <c r="N176" s="145"/>
      <c r="O176" s="145"/>
      <c r="P176" s="145"/>
      <c r="Q176" s="145"/>
      <c r="R176" s="145"/>
      <c r="S176" s="145"/>
      <c r="T176" s="145"/>
      <c r="U176" s="145"/>
      <c r="V176" s="145"/>
      <c r="W176" s="145"/>
      <c r="X176" s="145"/>
      <c r="Y176" s="145"/>
      <c r="Z176" s="145"/>
      <c r="AA176" s="145"/>
      <c r="AB176" s="145"/>
      <c r="AC176" s="145"/>
      <c r="AD176" s="145"/>
      <c r="AE176" s="145"/>
      <c r="AF176" s="145"/>
      <c r="AG176" s="145"/>
      <c r="AH176" s="145"/>
      <c r="AI176" s="145"/>
      <c r="AJ176" s="145"/>
      <c r="AK176" s="145"/>
      <c r="AL176" s="145"/>
      <c r="AM176" s="145"/>
      <c r="AN176" s="145"/>
      <c r="AO176" s="145"/>
      <c r="AP176" s="145"/>
      <c r="AQ176" s="145"/>
      <c r="AR176" s="145"/>
      <c r="AS176" s="145"/>
      <c r="AT176" s="145"/>
      <c r="AU176" s="145"/>
      <c r="AV176" s="145"/>
      <c r="AW176" s="145"/>
      <c r="AX176" s="145"/>
      <c r="AY176" s="145"/>
      <c r="AZ176" s="145"/>
      <c r="BA176" s="145"/>
      <c r="BB176" s="145"/>
      <c r="BC176" s="145"/>
      <c r="BD176" s="145"/>
      <c r="BE176" s="145"/>
      <c r="BF176" s="145"/>
      <c r="BG176" s="145"/>
      <c r="BH176" s="145"/>
      <c r="BI176" s="145"/>
      <c r="BJ176" s="145"/>
      <c r="BK176" s="145"/>
      <c r="BL176" s="145"/>
      <c r="BM176" s="145"/>
      <c r="BN176" s="145"/>
      <c r="BO176" s="145"/>
      <c r="BP176" s="145"/>
      <c r="BQ176" s="145"/>
      <c r="BR176" s="145"/>
      <c r="BS176" s="145"/>
      <c r="BT176" s="145"/>
      <c r="BU176" s="145"/>
      <c r="BV176" s="145"/>
      <c r="BW176" s="145"/>
      <c r="BX176" s="145"/>
      <c r="BY176" s="145"/>
      <c r="BZ176" s="146"/>
      <c r="CB176" s="31"/>
      <c r="CC176" s="33"/>
      <c r="CD176" s="33"/>
      <c r="CE176" s="33"/>
      <c r="CF176" s="33"/>
      <c r="CG176" s="33"/>
      <c r="CH176" s="33"/>
      <c r="CI176" s="33"/>
    </row>
    <row r="177" spans="1:88" ht="17.25" customHeight="1" thickBot="1">
      <c r="B177" s="151"/>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3"/>
      <c r="CB177" s="33"/>
      <c r="CC177" s="33"/>
      <c r="CD177" s="33"/>
      <c r="CE177" s="33"/>
      <c r="CF177" s="33"/>
      <c r="CG177" s="33"/>
      <c r="CH177" s="33"/>
      <c r="CI177" s="33"/>
    </row>
    <row r="178" spans="1:88" ht="17.25" customHeight="1">
      <c r="B178" s="78"/>
      <c r="C178" s="79" t="s">
        <v>117</v>
      </c>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154"/>
      <c r="BD178" s="154"/>
      <c r="BE178" s="154"/>
      <c r="BF178" s="154"/>
      <c r="BG178" s="154"/>
      <c r="BH178" s="154"/>
      <c r="BI178" s="154"/>
      <c r="BJ178" s="154"/>
      <c r="BK178" s="154"/>
      <c r="BL178" s="79"/>
      <c r="BM178" s="79"/>
      <c r="BN178" s="79"/>
      <c r="BO178" s="79"/>
      <c r="BP178" s="79"/>
      <c r="BQ178" s="79"/>
      <c r="BR178" s="79"/>
      <c r="BS178" s="79"/>
      <c r="BT178" s="79"/>
      <c r="BU178" s="79"/>
      <c r="BV178" s="79"/>
      <c r="BW178" s="79"/>
      <c r="BX178" s="79"/>
      <c r="BY178" s="79"/>
      <c r="BZ178" s="80"/>
    </row>
    <row r="179" spans="1:88" s="18" customFormat="1" ht="16.5" customHeight="1">
      <c r="A179" s="17"/>
      <c r="B179" s="155" t="s">
        <v>128</v>
      </c>
      <c r="C179" s="515" t="s">
        <v>171</v>
      </c>
      <c r="D179" s="515"/>
      <c r="E179" s="515"/>
      <c r="F179" s="515"/>
      <c r="G179" s="515"/>
      <c r="H179" s="515"/>
      <c r="I179" s="515"/>
      <c r="J179" s="515"/>
      <c r="K179" s="515"/>
      <c r="L179" s="515"/>
      <c r="M179" s="515"/>
      <c r="N179" s="515"/>
      <c r="O179" s="515"/>
      <c r="P179" s="515"/>
      <c r="Q179" s="515"/>
      <c r="R179" s="515"/>
      <c r="S179" s="515"/>
      <c r="T179" s="515"/>
      <c r="U179" s="515"/>
      <c r="V179" s="515"/>
      <c r="W179" s="515"/>
      <c r="X179" s="515"/>
      <c r="Y179" s="515"/>
      <c r="Z179" s="515"/>
      <c r="AA179" s="515"/>
      <c r="AB179" s="515"/>
      <c r="AC179" s="515"/>
      <c r="AD179" s="515"/>
      <c r="AE179" s="515"/>
      <c r="AF179" s="515"/>
      <c r="AG179" s="515"/>
      <c r="AH179" s="515"/>
      <c r="AI179" s="515"/>
      <c r="AJ179" s="515"/>
      <c r="AK179" s="515"/>
      <c r="AL179" s="515"/>
      <c r="AM179" s="515"/>
      <c r="AN179" s="515"/>
      <c r="AO179" s="515"/>
      <c r="AP179" s="515"/>
      <c r="AQ179" s="515"/>
      <c r="AR179" s="515"/>
      <c r="AS179" s="515"/>
      <c r="AT179" s="515"/>
      <c r="AU179" s="515"/>
      <c r="AV179" s="515"/>
      <c r="AW179" s="515"/>
      <c r="AX179" s="515"/>
      <c r="AY179" s="515"/>
      <c r="AZ179" s="515"/>
      <c r="BA179" s="515"/>
      <c r="BB179" s="515"/>
      <c r="BC179" s="515"/>
      <c r="BD179" s="515"/>
      <c r="BE179" s="515"/>
      <c r="BF179" s="515"/>
      <c r="BG179" s="515"/>
      <c r="BH179" s="515"/>
      <c r="BI179" s="515"/>
      <c r="BJ179" s="515"/>
      <c r="BK179" s="515"/>
      <c r="BL179" s="515"/>
      <c r="BM179" s="515"/>
      <c r="BN179" s="515"/>
      <c r="BO179" s="515"/>
      <c r="BP179" s="515"/>
      <c r="BQ179" s="515"/>
      <c r="BR179" s="515"/>
      <c r="BS179" s="515"/>
      <c r="BT179" s="515"/>
      <c r="BU179" s="515"/>
      <c r="BV179" s="515"/>
      <c r="BW179" s="515"/>
      <c r="BX179" s="515"/>
      <c r="BY179" s="515"/>
      <c r="BZ179" s="59"/>
    </row>
    <row r="180" spans="1:88" s="18" customFormat="1" ht="16.5" customHeight="1">
      <c r="A180" s="17"/>
      <c r="B180" s="155"/>
      <c r="C180" s="515"/>
      <c r="D180" s="515"/>
      <c r="E180" s="515"/>
      <c r="F180" s="515"/>
      <c r="G180" s="515"/>
      <c r="H180" s="515"/>
      <c r="I180" s="515"/>
      <c r="J180" s="515"/>
      <c r="K180" s="515"/>
      <c r="L180" s="515"/>
      <c r="M180" s="515"/>
      <c r="N180" s="515"/>
      <c r="O180" s="515"/>
      <c r="P180" s="515"/>
      <c r="Q180" s="515"/>
      <c r="R180" s="515"/>
      <c r="S180" s="515"/>
      <c r="T180" s="515"/>
      <c r="U180" s="515"/>
      <c r="V180" s="515"/>
      <c r="W180" s="515"/>
      <c r="X180" s="515"/>
      <c r="Y180" s="515"/>
      <c r="Z180" s="515"/>
      <c r="AA180" s="515"/>
      <c r="AB180" s="515"/>
      <c r="AC180" s="515"/>
      <c r="AD180" s="515"/>
      <c r="AE180" s="515"/>
      <c r="AF180" s="515"/>
      <c r="AG180" s="515"/>
      <c r="AH180" s="515"/>
      <c r="AI180" s="515"/>
      <c r="AJ180" s="515"/>
      <c r="AK180" s="515"/>
      <c r="AL180" s="515"/>
      <c r="AM180" s="515"/>
      <c r="AN180" s="515"/>
      <c r="AO180" s="515"/>
      <c r="AP180" s="515"/>
      <c r="AQ180" s="515"/>
      <c r="AR180" s="515"/>
      <c r="AS180" s="515"/>
      <c r="AT180" s="515"/>
      <c r="AU180" s="515"/>
      <c r="AV180" s="515"/>
      <c r="AW180" s="515"/>
      <c r="AX180" s="515"/>
      <c r="AY180" s="515"/>
      <c r="AZ180" s="515"/>
      <c r="BA180" s="515"/>
      <c r="BB180" s="515"/>
      <c r="BC180" s="515"/>
      <c r="BD180" s="515"/>
      <c r="BE180" s="515"/>
      <c r="BF180" s="515"/>
      <c r="BG180" s="515"/>
      <c r="BH180" s="515"/>
      <c r="BI180" s="515"/>
      <c r="BJ180" s="515"/>
      <c r="BK180" s="515"/>
      <c r="BL180" s="515"/>
      <c r="BM180" s="515"/>
      <c r="BN180" s="515"/>
      <c r="BO180" s="515"/>
      <c r="BP180" s="515"/>
      <c r="BQ180" s="515"/>
      <c r="BR180" s="515"/>
      <c r="BS180" s="515"/>
      <c r="BT180" s="515"/>
      <c r="BU180" s="515"/>
      <c r="BV180" s="515"/>
      <c r="BW180" s="515"/>
      <c r="BX180" s="515"/>
      <c r="BY180" s="515"/>
      <c r="BZ180" s="59"/>
    </row>
    <row r="181" spans="1:88" s="18" customFormat="1" ht="16.5" customHeight="1">
      <c r="A181" s="17"/>
      <c r="B181" s="155"/>
      <c r="C181" s="515"/>
      <c r="D181" s="515"/>
      <c r="E181" s="515"/>
      <c r="F181" s="515"/>
      <c r="G181" s="515"/>
      <c r="H181" s="515"/>
      <c r="I181" s="515"/>
      <c r="J181" s="515"/>
      <c r="K181" s="515"/>
      <c r="L181" s="515"/>
      <c r="M181" s="515"/>
      <c r="N181" s="515"/>
      <c r="O181" s="515"/>
      <c r="P181" s="515"/>
      <c r="Q181" s="515"/>
      <c r="R181" s="515"/>
      <c r="S181" s="515"/>
      <c r="T181" s="515"/>
      <c r="U181" s="515"/>
      <c r="V181" s="515"/>
      <c r="W181" s="515"/>
      <c r="X181" s="515"/>
      <c r="Y181" s="515"/>
      <c r="Z181" s="515"/>
      <c r="AA181" s="515"/>
      <c r="AB181" s="515"/>
      <c r="AC181" s="515"/>
      <c r="AD181" s="515"/>
      <c r="AE181" s="515"/>
      <c r="AF181" s="515"/>
      <c r="AG181" s="515"/>
      <c r="AH181" s="515"/>
      <c r="AI181" s="515"/>
      <c r="AJ181" s="515"/>
      <c r="AK181" s="515"/>
      <c r="AL181" s="515"/>
      <c r="AM181" s="515"/>
      <c r="AN181" s="515"/>
      <c r="AO181" s="515"/>
      <c r="AP181" s="515"/>
      <c r="AQ181" s="515"/>
      <c r="AR181" s="515"/>
      <c r="AS181" s="515"/>
      <c r="AT181" s="515"/>
      <c r="AU181" s="515"/>
      <c r="AV181" s="515"/>
      <c r="AW181" s="515"/>
      <c r="AX181" s="515"/>
      <c r="AY181" s="515"/>
      <c r="AZ181" s="515"/>
      <c r="BA181" s="515"/>
      <c r="BB181" s="515"/>
      <c r="BC181" s="515"/>
      <c r="BD181" s="515"/>
      <c r="BE181" s="515"/>
      <c r="BF181" s="515"/>
      <c r="BG181" s="515"/>
      <c r="BH181" s="515"/>
      <c r="BI181" s="515"/>
      <c r="BJ181" s="515"/>
      <c r="BK181" s="515"/>
      <c r="BL181" s="515"/>
      <c r="BM181" s="515"/>
      <c r="BN181" s="515"/>
      <c r="BO181" s="515"/>
      <c r="BP181" s="515"/>
      <c r="BQ181" s="515"/>
      <c r="BR181" s="515"/>
      <c r="BS181" s="515"/>
      <c r="BT181" s="515"/>
      <c r="BU181" s="515"/>
      <c r="BV181" s="515"/>
      <c r="BW181" s="515"/>
      <c r="BX181" s="515"/>
      <c r="BY181" s="515"/>
      <c r="BZ181" s="59"/>
    </row>
    <row r="182" spans="1:88" s="18" customFormat="1" ht="16.5" customHeight="1">
      <c r="A182" s="17"/>
      <c r="B182" s="155"/>
      <c r="C182" s="487"/>
      <c r="D182" s="505" t="s">
        <v>192</v>
      </c>
      <c r="E182" s="505"/>
      <c r="F182" s="505"/>
      <c r="G182" s="505"/>
      <c r="H182" s="505"/>
      <c r="I182" s="505"/>
      <c r="J182" s="505"/>
      <c r="K182" s="505"/>
      <c r="L182" s="505"/>
      <c r="M182" s="505"/>
      <c r="N182" s="505"/>
      <c r="O182" s="505"/>
      <c r="P182" s="505"/>
      <c r="Q182" s="505"/>
      <c r="R182" s="505"/>
      <c r="S182" s="505"/>
      <c r="T182" s="505"/>
      <c r="U182" s="505"/>
      <c r="V182" s="505"/>
      <c r="W182" s="505"/>
      <c r="X182" s="505"/>
      <c r="Y182" s="505"/>
      <c r="Z182" s="585" t="str">
        <f>IF(AZ116="","",ROUNDDOWN(AO88/1000,0))</f>
        <v/>
      </c>
      <c r="AA182" s="586"/>
      <c r="AB182" s="586"/>
      <c r="AC182" s="586"/>
      <c r="AD182" s="586"/>
      <c r="AE182" s="586"/>
      <c r="AF182" s="586"/>
      <c r="AG182" s="586"/>
      <c r="AH182" s="586"/>
      <c r="AI182" s="586"/>
      <c r="AJ182" s="586"/>
      <c r="AK182" s="586"/>
      <c r="AL182" s="586"/>
      <c r="AM182" s="586"/>
      <c r="AN182" s="586"/>
      <c r="AO182" s="582" t="s">
        <v>184</v>
      </c>
      <c r="AP182" s="582"/>
      <c r="AQ182" s="582"/>
      <c r="AR182" s="582"/>
      <c r="AS182" s="582"/>
      <c r="AT182" s="582"/>
      <c r="AU182" s="582"/>
      <c r="AV182" s="583"/>
      <c r="AW182" s="449"/>
      <c r="AX182" s="487"/>
      <c r="AY182" s="487"/>
      <c r="AZ182" s="487"/>
      <c r="BA182" s="487"/>
      <c r="BB182" s="487"/>
      <c r="BC182" s="487"/>
      <c r="BD182" s="487"/>
      <c r="BE182" s="487"/>
      <c r="BF182" s="487"/>
      <c r="BG182" s="487"/>
      <c r="BH182" s="487"/>
      <c r="BI182" s="487"/>
      <c r="BJ182" s="487"/>
      <c r="BK182" s="487"/>
      <c r="BL182" s="487"/>
      <c r="BM182" s="487"/>
      <c r="BN182" s="487"/>
      <c r="BO182" s="487"/>
      <c r="BP182" s="487"/>
      <c r="BQ182" s="487"/>
      <c r="BR182" s="487"/>
      <c r="BS182" s="487"/>
      <c r="BT182" s="487"/>
      <c r="BU182" s="487"/>
      <c r="BV182" s="487"/>
      <c r="BW182" s="487"/>
      <c r="BX182" s="487"/>
      <c r="BY182" s="487"/>
      <c r="BZ182" s="59"/>
      <c r="CB182" s="27"/>
      <c r="CF182" s="15"/>
    </row>
    <row r="183" spans="1:88" ht="17.25" customHeight="1">
      <c r="B183" s="155"/>
      <c r="C183" s="487"/>
      <c r="D183" s="518" t="s">
        <v>193</v>
      </c>
      <c r="E183" s="518"/>
      <c r="F183" s="518"/>
      <c r="G183" s="518"/>
      <c r="H183" s="518"/>
      <c r="I183" s="518"/>
      <c r="J183" s="518"/>
      <c r="K183" s="518"/>
      <c r="L183" s="518"/>
      <c r="M183" s="518"/>
      <c r="N183" s="518"/>
      <c r="O183" s="518"/>
      <c r="P183" s="518"/>
      <c r="Q183" s="518"/>
      <c r="R183" s="518"/>
      <c r="S183" s="518"/>
      <c r="T183" s="518"/>
      <c r="U183" s="518"/>
      <c r="V183" s="518"/>
      <c r="W183" s="518"/>
      <c r="X183" s="518"/>
      <c r="Y183" s="518"/>
      <c r="Z183" s="585" t="str">
        <f>IF(AZ116="","",AZ116)</f>
        <v/>
      </c>
      <c r="AA183" s="586"/>
      <c r="AB183" s="586"/>
      <c r="AC183" s="586"/>
      <c r="AD183" s="586"/>
      <c r="AE183" s="586"/>
      <c r="AF183" s="586"/>
      <c r="AG183" s="586"/>
      <c r="AH183" s="586"/>
      <c r="AI183" s="586"/>
      <c r="AJ183" s="586"/>
      <c r="AK183" s="586"/>
      <c r="AL183" s="586"/>
      <c r="AM183" s="586"/>
      <c r="AN183" s="586"/>
      <c r="AO183" s="582" t="s">
        <v>175</v>
      </c>
      <c r="AP183" s="582"/>
      <c r="AQ183" s="582"/>
      <c r="AR183" s="582"/>
      <c r="AS183" s="582"/>
      <c r="AT183" s="582"/>
      <c r="AU183" s="582"/>
      <c r="AV183" s="583"/>
      <c r="AW183" s="487"/>
      <c r="AX183" s="487"/>
      <c r="AY183" s="487"/>
      <c r="AZ183" s="487"/>
      <c r="BA183" s="487"/>
      <c r="BB183" s="487"/>
      <c r="BC183" s="487"/>
      <c r="BD183" s="487"/>
      <c r="BE183" s="487"/>
      <c r="BF183" s="487"/>
      <c r="BG183" s="487"/>
      <c r="BH183" s="487"/>
      <c r="BI183" s="487"/>
      <c r="BJ183" s="487"/>
      <c r="BK183" s="487"/>
      <c r="BL183" s="487"/>
      <c r="BM183" s="487"/>
      <c r="BN183" s="487"/>
      <c r="BO183" s="487"/>
      <c r="BP183" s="487"/>
      <c r="BQ183" s="487"/>
      <c r="BR183" s="487"/>
      <c r="BS183" s="487"/>
      <c r="BT183" s="487"/>
      <c r="BU183" s="487"/>
      <c r="BV183" s="487"/>
      <c r="BW183" s="487"/>
      <c r="BX183" s="487"/>
      <c r="BY183" s="487"/>
      <c r="BZ183" s="59"/>
      <c r="CB183" s="31"/>
      <c r="CC183" s="31"/>
      <c r="CD183" s="31"/>
      <c r="CE183" s="31"/>
      <c r="CF183" s="31"/>
      <c r="CG183" s="31"/>
      <c r="CH183" s="31"/>
      <c r="CI183" s="31"/>
      <c r="CJ183" s="31"/>
    </row>
    <row r="184" spans="1:88" ht="12.75" customHeight="1">
      <c r="B184" s="155"/>
      <c r="C184" s="487"/>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486"/>
      <c r="AA184" s="486"/>
      <c r="AB184" s="486"/>
      <c r="AC184" s="486"/>
      <c r="AD184" s="486"/>
      <c r="AE184" s="486"/>
      <c r="AF184" s="486"/>
      <c r="AG184" s="486"/>
      <c r="AH184" s="486"/>
      <c r="AI184" s="486"/>
      <c r="AJ184" s="486"/>
      <c r="AK184" s="486"/>
      <c r="AL184" s="486"/>
      <c r="AM184" s="486"/>
      <c r="AN184" s="486"/>
      <c r="AO184" s="485"/>
      <c r="AP184" s="485"/>
      <c r="AQ184" s="485"/>
      <c r="AR184" s="485"/>
      <c r="AS184" s="485"/>
      <c r="AT184" s="485"/>
      <c r="AU184" s="485"/>
      <c r="AV184" s="485"/>
      <c r="AW184" s="487"/>
      <c r="AX184" s="487"/>
      <c r="AY184" s="487"/>
      <c r="AZ184" s="487"/>
      <c r="BA184" s="487"/>
      <c r="BB184" s="487"/>
      <c r="BC184" s="487"/>
      <c r="BD184" s="487"/>
      <c r="BE184" s="487"/>
      <c r="BF184" s="487"/>
      <c r="BG184" s="487"/>
      <c r="BH184" s="487"/>
      <c r="BI184" s="487"/>
      <c r="BJ184" s="487"/>
      <c r="BK184" s="487"/>
      <c r="BL184" s="487"/>
      <c r="BM184" s="487"/>
      <c r="BN184" s="487"/>
      <c r="BO184" s="487"/>
      <c r="BP184" s="487"/>
      <c r="BQ184" s="487"/>
      <c r="BR184" s="487"/>
      <c r="BS184" s="487"/>
      <c r="BT184" s="487"/>
      <c r="BU184" s="487"/>
      <c r="BV184" s="487"/>
      <c r="BW184" s="487"/>
      <c r="BX184" s="487"/>
      <c r="BY184" s="487"/>
      <c r="BZ184" s="59"/>
      <c r="CB184" s="31"/>
      <c r="CC184" s="31"/>
      <c r="CD184" s="31"/>
      <c r="CE184" s="31"/>
      <c r="CF184" s="31"/>
      <c r="CG184" s="31"/>
      <c r="CH184" s="31"/>
      <c r="CI184" s="31"/>
      <c r="CJ184" s="31"/>
    </row>
    <row r="185" spans="1:88" ht="17.25" customHeight="1">
      <c r="B185" s="155"/>
      <c r="C185" s="58"/>
      <c r="D185" s="512" t="s">
        <v>194</v>
      </c>
      <c r="E185" s="512"/>
      <c r="F185" s="512"/>
      <c r="G185" s="512"/>
      <c r="H185" s="512"/>
      <c r="I185" s="512"/>
      <c r="J185" s="512"/>
      <c r="K185" s="512"/>
      <c r="L185" s="512"/>
      <c r="M185" s="512"/>
      <c r="N185" s="512"/>
      <c r="O185" s="512"/>
      <c r="P185" s="512"/>
      <c r="Q185" s="512"/>
      <c r="R185" s="512"/>
      <c r="S185" s="512"/>
      <c r="T185" s="512"/>
      <c r="U185" s="512"/>
      <c r="V185" s="512"/>
      <c r="W185" s="512"/>
      <c r="X185" s="512"/>
      <c r="Y185" s="512"/>
      <c r="Z185" s="585" t="str">
        <f>IF(OR(Z182="",Z183=""),"",ROUNDDOWN(Z182/Z183,0))</f>
        <v/>
      </c>
      <c r="AA185" s="586"/>
      <c r="AB185" s="586"/>
      <c r="AC185" s="586"/>
      <c r="AD185" s="586"/>
      <c r="AE185" s="586"/>
      <c r="AF185" s="586"/>
      <c r="AG185" s="586"/>
      <c r="AH185" s="586"/>
      <c r="AI185" s="586"/>
      <c r="AJ185" s="586"/>
      <c r="AK185" s="586"/>
      <c r="AL185" s="586"/>
      <c r="AM185" s="586"/>
      <c r="AN185" s="586"/>
      <c r="AO185" s="582" t="s">
        <v>180</v>
      </c>
      <c r="AP185" s="582"/>
      <c r="AQ185" s="582"/>
      <c r="AR185" s="582"/>
      <c r="AS185" s="582"/>
      <c r="AT185" s="582"/>
      <c r="AU185" s="582"/>
      <c r="AV185" s="583"/>
      <c r="AW185" s="58"/>
      <c r="AX185" s="487"/>
      <c r="AY185" s="487"/>
      <c r="AZ185" s="487"/>
      <c r="BA185" s="487"/>
      <c r="BB185" s="487"/>
      <c r="BC185" s="487"/>
      <c r="BD185" s="487"/>
      <c r="BE185" s="487"/>
      <c r="BF185" s="487"/>
      <c r="BG185" s="487"/>
      <c r="BH185" s="487"/>
      <c r="BI185" s="487"/>
      <c r="BJ185" s="487"/>
      <c r="BK185" s="487"/>
      <c r="BL185" s="487"/>
      <c r="BM185" s="487"/>
      <c r="BN185" s="487"/>
      <c r="BO185" s="487"/>
      <c r="BP185" s="487"/>
      <c r="BQ185" s="487"/>
      <c r="BR185" s="487"/>
      <c r="BS185" s="487"/>
      <c r="BT185" s="487"/>
      <c r="BU185" s="487"/>
      <c r="BV185" s="487"/>
      <c r="BW185" s="487"/>
      <c r="BX185" s="487"/>
      <c r="BY185" s="487"/>
      <c r="BZ185" s="59"/>
      <c r="CB185" s="31"/>
      <c r="CC185" s="31"/>
      <c r="CD185" s="31"/>
      <c r="CE185" s="31"/>
      <c r="CF185" s="31"/>
      <c r="CG185" s="31"/>
      <c r="CH185" s="31"/>
      <c r="CI185" s="31"/>
      <c r="CJ185" s="31"/>
    </row>
    <row r="186" spans="1:88" ht="17.25" customHeight="1">
      <c r="B186" s="155"/>
      <c r="C186" s="58"/>
      <c r="D186" s="512" t="s">
        <v>199</v>
      </c>
      <c r="E186" s="512"/>
      <c r="F186" s="512"/>
      <c r="G186" s="512"/>
      <c r="H186" s="512"/>
      <c r="I186" s="512"/>
      <c r="J186" s="512"/>
      <c r="K186" s="512"/>
      <c r="L186" s="512"/>
      <c r="M186" s="512"/>
      <c r="N186" s="512"/>
      <c r="O186" s="512"/>
      <c r="P186" s="512"/>
      <c r="Q186" s="512"/>
      <c r="R186" s="512"/>
      <c r="S186" s="512"/>
      <c r="T186" s="512"/>
      <c r="U186" s="512"/>
      <c r="V186" s="512"/>
      <c r="W186" s="512"/>
      <c r="X186" s="512"/>
      <c r="Y186" s="512"/>
      <c r="Z186" s="585" t="str">
        <f>IF(OR(AH116="",AZ116=""),"",IF(AND(AH116="陸上風力",AZ116&gt;=7500),"×",IF(AH116="陸上風力",AP190,IF(AND(AH116="中小水力",AZ116&gt;=1000),"×",IF(AND(AH116="中小水力",AZ116&lt;200),AP193,IF(AH116="中小水力",AP194,IF(AND(AH116="地熱",AZ116&lt;15000),AP196,IF(AH116="地熱","×",IF(AND(AH116="バイオマス",AH117=R198),AP198,IF(AND(AH116="バイオマス",AH117=R199),AP199,IF(AND(AH116="バイオマス",AH117=R200),AP200,IF(AND(AH116="バイオマス",AH117=R201),AP201,IF(AND(AH116="バイオマス",AH117=R202),AP202,"")))))))))))))</f>
        <v/>
      </c>
      <c r="AA186" s="586"/>
      <c r="AB186" s="586"/>
      <c r="AC186" s="586"/>
      <c r="AD186" s="586"/>
      <c r="AE186" s="586"/>
      <c r="AF186" s="586"/>
      <c r="AG186" s="586"/>
      <c r="AH186" s="586"/>
      <c r="AI186" s="586"/>
      <c r="AJ186" s="586"/>
      <c r="AK186" s="586"/>
      <c r="AL186" s="586"/>
      <c r="AM186" s="586"/>
      <c r="AN186" s="586"/>
      <c r="AO186" s="582" t="s">
        <v>180</v>
      </c>
      <c r="AP186" s="582"/>
      <c r="AQ186" s="582"/>
      <c r="AR186" s="582"/>
      <c r="AS186" s="582"/>
      <c r="AT186" s="582"/>
      <c r="AU186" s="582"/>
      <c r="AV186" s="583"/>
      <c r="AW186" s="771" t="s">
        <v>292</v>
      </c>
      <c r="AX186" s="515"/>
      <c r="AY186" s="515"/>
      <c r="AZ186" s="515"/>
      <c r="BA186" s="515"/>
      <c r="BB186" s="515"/>
      <c r="BC186" s="515"/>
      <c r="BD186" s="515"/>
      <c r="BE186" s="515"/>
      <c r="BF186" s="515"/>
      <c r="BG186" s="515"/>
      <c r="BH186" s="515"/>
      <c r="BI186" s="515"/>
      <c r="BJ186" s="515"/>
      <c r="BK186" s="515"/>
      <c r="BL186" s="515"/>
      <c r="BM186" s="515"/>
      <c r="BN186" s="515"/>
      <c r="BO186" s="515"/>
      <c r="BP186" s="515"/>
      <c r="BQ186" s="515"/>
      <c r="BR186" s="515"/>
      <c r="BS186" s="515"/>
      <c r="BT186" s="515"/>
      <c r="BU186" s="515"/>
      <c r="BV186" s="515"/>
      <c r="BW186" s="515"/>
      <c r="BX186" s="515"/>
      <c r="BY186" s="487"/>
      <c r="BZ186" s="59"/>
      <c r="CB186" s="31"/>
      <c r="CC186" s="31"/>
      <c r="CD186" s="31"/>
      <c r="CE186" s="31"/>
      <c r="CF186" s="31"/>
      <c r="CG186" s="31"/>
      <c r="CH186" s="31"/>
      <c r="CI186" s="31"/>
      <c r="CJ186" s="31"/>
    </row>
    <row r="187" spans="1:88" ht="17.25" customHeight="1">
      <c r="B187" s="155"/>
      <c r="C187" s="58"/>
      <c r="D187" s="512" t="s">
        <v>196</v>
      </c>
      <c r="E187" s="512"/>
      <c r="F187" s="512"/>
      <c r="G187" s="512"/>
      <c r="H187" s="512"/>
      <c r="I187" s="512"/>
      <c r="J187" s="512"/>
      <c r="K187" s="512"/>
      <c r="L187" s="512"/>
      <c r="M187" s="512"/>
      <c r="N187" s="512"/>
      <c r="O187" s="512"/>
      <c r="P187" s="512"/>
      <c r="Q187" s="512"/>
      <c r="R187" s="512"/>
      <c r="S187" s="512"/>
      <c r="T187" s="512"/>
      <c r="U187" s="512"/>
      <c r="V187" s="512"/>
      <c r="W187" s="512"/>
      <c r="X187" s="512"/>
      <c r="Y187" s="512"/>
      <c r="Z187" s="587" t="str">
        <f>IF(OR(Z185="",Z186=""),"",IF(Z186="×","×",IF(Z185&lt;=Z186,"○","×")))</f>
        <v/>
      </c>
      <c r="AA187" s="588"/>
      <c r="AB187" s="588"/>
      <c r="AC187" s="588"/>
      <c r="AD187" s="588"/>
      <c r="AE187" s="588"/>
      <c r="AF187" s="588"/>
      <c r="AG187" s="588"/>
      <c r="AH187" s="588"/>
      <c r="AI187" s="588"/>
      <c r="AJ187" s="588"/>
      <c r="AK187" s="588"/>
      <c r="AL187" s="588"/>
      <c r="AM187" s="588"/>
      <c r="AN187" s="589"/>
      <c r="AO187" s="157"/>
      <c r="AP187" s="158"/>
      <c r="AQ187" s="158"/>
      <c r="AR187" s="158"/>
      <c r="AS187" s="158"/>
      <c r="AT187" s="158"/>
      <c r="AU187" s="158"/>
      <c r="AV187" s="158"/>
      <c r="AW187" s="58"/>
      <c r="AX187" s="487"/>
      <c r="AY187" s="487"/>
      <c r="AZ187" s="487"/>
      <c r="BA187" s="487"/>
      <c r="BB187" s="487"/>
      <c r="BC187" s="487"/>
      <c r="BD187" s="487"/>
      <c r="BE187" s="487"/>
      <c r="BF187" s="487"/>
      <c r="BG187" s="487"/>
      <c r="BH187" s="487"/>
      <c r="BI187" s="487"/>
      <c r="BJ187" s="487"/>
      <c r="BK187" s="487"/>
      <c r="BL187" s="487"/>
      <c r="BM187" s="487"/>
      <c r="BN187" s="487"/>
      <c r="BO187" s="487"/>
      <c r="BP187" s="487"/>
      <c r="BQ187" s="487"/>
      <c r="BR187" s="487"/>
      <c r="BS187" s="487"/>
      <c r="BT187" s="487"/>
      <c r="BU187" s="487"/>
      <c r="BV187" s="487"/>
      <c r="BW187" s="487"/>
      <c r="BX187" s="487"/>
      <c r="BY187" s="487"/>
      <c r="BZ187" s="59"/>
      <c r="CB187" s="31"/>
      <c r="CC187" s="31"/>
      <c r="CD187" s="31"/>
      <c r="CE187" s="31"/>
      <c r="CF187" s="31"/>
      <c r="CG187" s="31"/>
      <c r="CH187" s="31"/>
      <c r="CI187" s="31"/>
      <c r="CJ187" s="31"/>
    </row>
    <row r="188" spans="1:88" ht="15.75" customHeight="1">
      <c r="B188" s="155"/>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58"/>
      <c r="AJ188" s="58"/>
      <c r="AK188" s="58"/>
      <c r="AL188" s="58"/>
      <c r="AM188" s="58"/>
      <c r="AN188" s="58"/>
      <c r="AO188" s="58"/>
      <c r="AP188" s="58"/>
      <c r="AQ188" s="58"/>
      <c r="AR188" s="58"/>
      <c r="AS188" s="58"/>
      <c r="AT188" s="58"/>
      <c r="AU188" s="58"/>
      <c r="AV188" s="58"/>
      <c r="AW188" s="58"/>
      <c r="AX188" s="58"/>
      <c r="AY188" s="58"/>
      <c r="AZ188" s="58"/>
      <c r="BA188" s="58"/>
      <c r="BB188" s="58"/>
      <c r="BC188" s="58"/>
      <c r="BD188" s="58"/>
      <c r="BE188" s="58"/>
      <c r="BF188" s="58"/>
      <c r="BG188" s="58"/>
      <c r="BH188" s="58"/>
      <c r="BI188" s="58"/>
      <c r="BJ188" s="58"/>
      <c r="BK188" s="58"/>
      <c r="BL188" s="58"/>
      <c r="BM188" s="58"/>
      <c r="BN188" s="58"/>
      <c r="BO188" s="58"/>
      <c r="BP188" s="58"/>
      <c r="BQ188" s="58"/>
      <c r="BR188" s="58"/>
      <c r="BS188" s="58"/>
      <c r="BT188" s="58"/>
      <c r="BU188" s="58"/>
      <c r="BV188" s="58"/>
      <c r="BW188" s="58"/>
      <c r="BX188" s="58"/>
      <c r="BY188" s="58"/>
      <c r="BZ188" s="59"/>
      <c r="CB188" s="31"/>
      <c r="CC188" s="31"/>
      <c r="CD188" s="31"/>
      <c r="CE188" s="31"/>
      <c r="CF188" s="31"/>
      <c r="CG188" s="31"/>
      <c r="CH188" s="31"/>
      <c r="CI188" s="31"/>
      <c r="CJ188" s="31"/>
    </row>
    <row r="189" spans="1:88">
      <c r="B189" s="98"/>
      <c r="C189" s="100"/>
      <c r="D189" s="769" t="s">
        <v>140</v>
      </c>
      <c r="E189" s="769"/>
      <c r="F189" s="769"/>
      <c r="G189" s="769"/>
      <c r="H189" s="769"/>
      <c r="I189" s="769"/>
      <c r="J189" s="769"/>
      <c r="K189" s="769"/>
      <c r="L189" s="769"/>
      <c r="M189" s="769"/>
      <c r="N189" s="769"/>
      <c r="O189" s="769"/>
      <c r="P189" s="769"/>
      <c r="Q189" s="769"/>
      <c r="R189" s="769"/>
      <c r="S189" s="769"/>
      <c r="T189" s="769"/>
      <c r="U189" s="769"/>
      <c r="V189" s="769"/>
      <c r="W189" s="769"/>
      <c r="X189" s="769"/>
      <c r="Y189" s="769"/>
      <c r="Z189" s="769"/>
      <c r="AA189" s="769"/>
      <c r="AB189" s="769"/>
      <c r="AC189" s="769"/>
      <c r="AD189" s="769"/>
      <c r="AE189" s="769"/>
      <c r="AF189" s="769"/>
      <c r="AG189" s="769"/>
      <c r="AH189" s="769"/>
      <c r="AI189" s="769"/>
      <c r="AJ189" s="769"/>
      <c r="AK189" s="769"/>
      <c r="AL189" s="769"/>
      <c r="AM189" s="769"/>
      <c r="AN189" s="769"/>
      <c r="AO189" s="769"/>
      <c r="AP189" s="555" t="s">
        <v>139</v>
      </c>
      <c r="AQ189" s="556"/>
      <c r="AR189" s="556"/>
      <c r="AS189" s="556"/>
      <c r="AT189" s="556"/>
      <c r="AU189" s="556"/>
      <c r="AV189" s="556"/>
      <c r="AW189" s="556"/>
      <c r="AX189" s="556"/>
      <c r="AY189" s="556"/>
      <c r="AZ189" s="556"/>
      <c r="BA189" s="556"/>
      <c r="BB189" s="556"/>
      <c r="BC189" s="556"/>
      <c r="BD189" s="556"/>
      <c r="BE189" s="556"/>
      <c r="BF189" s="556"/>
      <c r="BG189" s="556"/>
      <c r="BH189" s="556"/>
      <c r="BI189" s="556"/>
      <c r="BJ189" s="556"/>
      <c r="BK189" s="556"/>
      <c r="BL189" s="556"/>
      <c r="BM189" s="556"/>
      <c r="BN189" s="556"/>
      <c r="BO189" s="557"/>
      <c r="BP189" s="450"/>
      <c r="BQ189" s="100"/>
      <c r="BR189" s="100"/>
      <c r="BS189" s="100"/>
      <c r="BT189" s="100"/>
      <c r="BU189" s="100"/>
      <c r="BV189" s="100"/>
      <c r="BW189" s="100"/>
      <c r="BX189" s="58"/>
      <c r="BY189" s="58"/>
      <c r="BZ189" s="59"/>
      <c r="CG189" s="26"/>
    </row>
    <row r="190" spans="1:88" ht="34.5" customHeight="1">
      <c r="B190" s="98"/>
      <c r="C190" s="100"/>
      <c r="D190" s="580" t="s">
        <v>141</v>
      </c>
      <c r="E190" s="580"/>
      <c r="F190" s="580"/>
      <c r="G190" s="580"/>
      <c r="H190" s="580"/>
      <c r="I190" s="580"/>
      <c r="J190" s="580"/>
      <c r="K190" s="580"/>
      <c r="L190" s="580"/>
      <c r="M190" s="580"/>
      <c r="N190" s="580"/>
      <c r="O190" s="580"/>
      <c r="P190" s="580"/>
      <c r="Q190" s="580"/>
      <c r="R190" s="581" t="s">
        <v>301</v>
      </c>
      <c r="S190" s="581"/>
      <c r="T190" s="581"/>
      <c r="U190" s="581"/>
      <c r="V190" s="581"/>
      <c r="W190" s="581"/>
      <c r="X190" s="581"/>
      <c r="Y190" s="581"/>
      <c r="Z190" s="581"/>
      <c r="AA190" s="581"/>
      <c r="AB190" s="581"/>
      <c r="AC190" s="581"/>
      <c r="AD190" s="581"/>
      <c r="AE190" s="581"/>
      <c r="AF190" s="581"/>
      <c r="AG190" s="581"/>
      <c r="AH190" s="581"/>
      <c r="AI190" s="581"/>
      <c r="AJ190" s="581"/>
      <c r="AK190" s="581"/>
      <c r="AL190" s="581"/>
      <c r="AM190" s="581"/>
      <c r="AN190" s="581"/>
      <c r="AO190" s="581"/>
      <c r="AP190" s="558">
        <v>344</v>
      </c>
      <c r="AQ190" s="559"/>
      <c r="AR190" s="559"/>
      <c r="AS190" s="559"/>
      <c r="AT190" s="559"/>
      <c r="AU190" s="559"/>
      <c r="AV190" s="559"/>
      <c r="AW190" s="559"/>
      <c r="AX190" s="559"/>
      <c r="AY190" s="559"/>
      <c r="AZ190" s="559"/>
      <c r="BA190" s="559"/>
      <c r="BB190" s="559"/>
      <c r="BC190" s="559"/>
      <c r="BD190" s="559"/>
      <c r="BE190" s="559"/>
      <c r="BF190" s="559"/>
      <c r="BG190" s="559"/>
      <c r="BH190" s="559"/>
      <c r="BI190" s="559"/>
      <c r="BJ190" s="559"/>
      <c r="BK190" s="559"/>
      <c r="BL190" s="559"/>
      <c r="BM190" s="559"/>
      <c r="BN190" s="559"/>
      <c r="BO190" s="560"/>
      <c r="BP190" s="100"/>
      <c r="BQ190" s="100"/>
      <c r="BR190" s="100"/>
      <c r="BS190" s="100"/>
      <c r="BT190" s="100"/>
      <c r="BU190" s="100"/>
      <c r="BV190" s="100"/>
      <c r="BW190" s="100"/>
      <c r="BX190" s="58"/>
      <c r="BY190" s="58"/>
      <c r="BZ190" s="59"/>
      <c r="CB190" s="31"/>
      <c r="CC190" s="30"/>
      <c r="CD190" s="30"/>
      <c r="CE190" s="30"/>
      <c r="CF190" s="30"/>
      <c r="CG190" s="30"/>
      <c r="CH190" s="30"/>
      <c r="CI190" s="30"/>
      <c r="CJ190" s="30"/>
    </row>
    <row r="191" spans="1:88" ht="17.25" customHeight="1">
      <c r="B191" s="98"/>
      <c r="C191" s="100"/>
      <c r="D191" s="580"/>
      <c r="E191" s="580"/>
      <c r="F191" s="580"/>
      <c r="G191" s="580"/>
      <c r="H191" s="580"/>
      <c r="I191" s="580"/>
      <c r="J191" s="580"/>
      <c r="K191" s="580"/>
      <c r="L191" s="580"/>
      <c r="M191" s="580"/>
      <c r="N191" s="580"/>
      <c r="O191" s="580"/>
      <c r="P191" s="580"/>
      <c r="Q191" s="580"/>
      <c r="R191" s="581" t="s">
        <v>148</v>
      </c>
      <c r="S191" s="581"/>
      <c r="T191" s="581"/>
      <c r="U191" s="581"/>
      <c r="V191" s="581"/>
      <c r="W191" s="581"/>
      <c r="X191" s="581"/>
      <c r="Y191" s="581"/>
      <c r="Z191" s="581"/>
      <c r="AA191" s="581"/>
      <c r="AB191" s="581"/>
      <c r="AC191" s="581"/>
      <c r="AD191" s="581"/>
      <c r="AE191" s="581"/>
      <c r="AF191" s="581"/>
      <c r="AG191" s="581"/>
      <c r="AH191" s="581"/>
      <c r="AI191" s="581"/>
      <c r="AJ191" s="581"/>
      <c r="AK191" s="581"/>
      <c r="AL191" s="581"/>
      <c r="AM191" s="581"/>
      <c r="AN191" s="581"/>
      <c r="AO191" s="581"/>
      <c r="AP191" s="561" t="s">
        <v>155</v>
      </c>
      <c r="AQ191" s="562"/>
      <c r="AR191" s="562"/>
      <c r="AS191" s="562"/>
      <c r="AT191" s="562"/>
      <c r="AU191" s="562"/>
      <c r="AV191" s="562"/>
      <c r="AW191" s="562"/>
      <c r="AX191" s="562"/>
      <c r="AY191" s="562"/>
      <c r="AZ191" s="562"/>
      <c r="BA191" s="562"/>
      <c r="BB191" s="562"/>
      <c r="BC191" s="562"/>
      <c r="BD191" s="562"/>
      <c r="BE191" s="562"/>
      <c r="BF191" s="562"/>
      <c r="BG191" s="562"/>
      <c r="BH191" s="562"/>
      <c r="BI191" s="562"/>
      <c r="BJ191" s="562"/>
      <c r="BK191" s="562"/>
      <c r="BL191" s="562"/>
      <c r="BM191" s="562"/>
      <c r="BN191" s="562"/>
      <c r="BO191" s="563"/>
      <c r="BP191" s="100"/>
      <c r="BQ191" s="100"/>
      <c r="BR191" s="100"/>
      <c r="BS191" s="100"/>
      <c r="BT191" s="100"/>
      <c r="BU191" s="100"/>
      <c r="BV191" s="100"/>
      <c r="BW191" s="100"/>
      <c r="BX191" s="58"/>
      <c r="BY191" s="58"/>
      <c r="BZ191" s="59"/>
      <c r="CB191" s="30"/>
      <c r="CC191" s="30"/>
      <c r="CD191" s="30"/>
      <c r="CE191" s="30"/>
      <c r="CF191" s="30"/>
      <c r="CG191" s="30"/>
      <c r="CH191" s="30"/>
      <c r="CI191" s="30"/>
      <c r="CJ191" s="30"/>
    </row>
    <row r="192" spans="1:88" ht="17.25" customHeight="1">
      <c r="B192" s="98"/>
      <c r="C192" s="100"/>
      <c r="D192" s="580" t="s">
        <v>142</v>
      </c>
      <c r="E192" s="580"/>
      <c r="F192" s="580"/>
      <c r="G192" s="580"/>
      <c r="H192" s="580"/>
      <c r="I192" s="580"/>
      <c r="J192" s="580"/>
      <c r="K192" s="580"/>
      <c r="L192" s="580"/>
      <c r="M192" s="580"/>
      <c r="N192" s="580"/>
      <c r="O192" s="580"/>
      <c r="P192" s="580"/>
      <c r="Q192" s="580"/>
      <c r="R192" s="580" t="s">
        <v>156</v>
      </c>
      <c r="S192" s="580"/>
      <c r="T192" s="580"/>
      <c r="U192" s="580"/>
      <c r="V192" s="580"/>
      <c r="W192" s="580"/>
      <c r="X192" s="580"/>
      <c r="Y192" s="580"/>
      <c r="Z192" s="580"/>
      <c r="AA192" s="580"/>
      <c r="AB192" s="580"/>
      <c r="AC192" s="580"/>
      <c r="AD192" s="580"/>
      <c r="AE192" s="580"/>
      <c r="AF192" s="580"/>
      <c r="AG192" s="580"/>
      <c r="AH192" s="580"/>
      <c r="AI192" s="580"/>
      <c r="AJ192" s="580"/>
      <c r="AK192" s="580"/>
      <c r="AL192" s="580"/>
      <c r="AM192" s="580"/>
      <c r="AN192" s="580"/>
      <c r="AO192" s="580"/>
      <c r="AP192" s="561" t="s">
        <v>155</v>
      </c>
      <c r="AQ192" s="562"/>
      <c r="AR192" s="562"/>
      <c r="AS192" s="562"/>
      <c r="AT192" s="562"/>
      <c r="AU192" s="562"/>
      <c r="AV192" s="562"/>
      <c r="AW192" s="562"/>
      <c r="AX192" s="562"/>
      <c r="AY192" s="562"/>
      <c r="AZ192" s="562"/>
      <c r="BA192" s="562"/>
      <c r="BB192" s="562"/>
      <c r="BC192" s="562"/>
      <c r="BD192" s="562"/>
      <c r="BE192" s="562"/>
      <c r="BF192" s="562"/>
      <c r="BG192" s="562"/>
      <c r="BH192" s="562"/>
      <c r="BI192" s="562"/>
      <c r="BJ192" s="562"/>
      <c r="BK192" s="562"/>
      <c r="BL192" s="562"/>
      <c r="BM192" s="562"/>
      <c r="BN192" s="562"/>
      <c r="BO192" s="563"/>
      <c r="BP192" s="100"/>
      <c r="BQ192" s="100"/>
      <c r="BR192" s="100"/>
      <c r="BS192" s="100"/>
      <c r="BT192" s="100"/>
      <c r="BU192" s="100"/>
      <c r="BV192" s="100"/>
      <c r="BW192" s="100"/>
      <c r="BX192" s="58"/>
      <c r="BY192" s="58"/>
      <c r="BZ192" s="59"/>
      <c r="CB192" s="30"/>
      <c r="CC192" s="30"/>
      <c r="CD192" s="30"/>
      <c r="CE192" s="30"/>
      <c r="CF192" s="30"/>
      <c r="CG192" s="30"/>
      <c r="CH192" s="30"/>
      <c r="CI192" s="30"/>
      <c r="CJ192" s="30"/>
    </row>
    <row r="193" spans="2:88" ht="17.25" customHeight="1">
      <c r="B193" s="98"/>
      <c r="C193" s="100"/>
      <c r="D193" s="580" t="s">
        <v>143</v>
      </c>
      <c r="E193" s="580"/>
      <c r="F193" s="580"/>
      <c r="G193" s="580"/>
      <c r="H193" s="580"/>
      <c r="I193" s="580"/>
      <c r="J193" s="580"/>
      <c r="K193" s="580"/>
      <c r="L193" s="580"/>
      <c r="M193" s="580"/>
      <c r="N193" s="580"/>
      <c r="O193" s="580"/>
      <c r="P193" s="580"/>
      <c r="Q193" s="580"/>
      <c r="R193" s="581" t="s">
        <v>144</v>
      </c>
      <c r="S193" s="581"/>
      <c r="T193" s="581"/>
      <c r="U193" s="581"/>
      <c r="V193" s="581"/>
      <c r="W193" s="581"/>
      <c r="X193" s="581"/>
      <c r="Y193" s="581"/>
      <c r="Z193" s="581"/>
      <c r="AA193" s="581"/>
      <c r="AB193" s="581"/>
      <c r="AC193" s="581"/>
      <c r="AD193" s="581"/>
      <c r="AE193" s="581"/>
      <c r="AF193" s="581"/>
      <c r="AG193" s="581"/>
      <c r="AH193" s="581"/>
      <c r="AI193" s="581"/>
      <c r="AJ193" s="581"/>
      <c r="AK193" s="581"/>
      <c r="AL193" s="581"/>
      <c r="AM193" s="581"/>
      <c r="AN193" s="581"/>
      <c r="AO193" s="581"/>
      <c r="AP193" s="558">
        <v>1610</v>
      </c>
      <c r="AQ193" s="559"/>
      <c r="AR193" s="559"/>
      <c r="AS193" s="559"/>
      <c r="AT193" s="559"/>
      <c r="AU193" s="559"/>
      <c r="AV193" s="559"/>
      <c r="AW193" s="559"/>
      <c r="AX193" s="559"/>
      <c r="AY193" s="559"/>
      <c r="AZ193" s="559"/>
      <c r="BA193" s="559"/>
      <c r="BB193" s="559"/>
      <c r="BC193" s="559"/>
      <c r="BD193" s="559"/>
      <c r="BE193" s="559"/>
      <c r="BF193" s="559"/>
      <c r="BG193" s="559"/>
      <c r="BH193" s="559"/>
      <c r="BI193" s="559"/>
      <c r="BJ193" s="559"/>
      <c r="BK193" s="559"/>
      <c r="BL193" s="559"/>
      <c r="BM193" s="559"/>
      <c r="BN193" s="559"/>
      <c r="BO193" s="560"/>
      <c r="BP193" s="100"/>
      <c r="BQ193" s="100"/>
      <c r="BR193" s="100"/>
      <c r="BS193" s="100"/>
      <c r="BT193" s="100"/>
      <c r="BU193" s="100"/>
      <c r="BV193" s="100"/>
      <c r="BW193" s="100"/>
      <c r="BX193" s="58"/>
      <c r="BY193" s="58"/>
      <c r="BZ193" s="59"/>
      <c r="CB193" s="30"/>
      <c r="CC193" s="30"/>
      <c r="CD193" s="30"/>
      <c r="CE193" s="30"/>
      <c r="CF193" s="30"/>
      <c r="CG193" s="30"/>
      <c r="CH193" s="30"/>
      <c r="CI193" s="30"/>
      <c r="CJ193" s="30"/>
    </row>
    <row r="194" spans="2:88" ht="17.25" customHeight="1">
      <c r="B194" s="98"/>
      <c r="C194" s="100"/>
      <c r="D194" s="580"/>
      <c r="E194" s="580"/>
      <c r="F194" s="580"/>
      <c r="G194" s="580"/>
      <c r="H194" s="580"/>
      <c r="I194" s="580"/>
      <c r="J194" s="580"/>
      <c r="K194" s="580"/>
      <c r="L194" s="580"/>
      <c r="M194" s="580"/>
      <c r="N194" s="580"/>
      <c r="O194" s="580"/>
      <c r="P194" s="580"/>
      <c r="Q194" s="580"/>
      <c r="R194" s="581" t="s">
        <v>145</v>
      </c>
      <c r="S194" s="581"/>
      <c r="T194" s="581"/>
      <c r="U194" s="581"/>
      <c r="V194" s="581"/>
      <c r="W194" s="581"/>
      <c r="X194" s="581"/>
      <c r="Y194" s="581"/>
      <c r="Z194" s="581"/>
      <c r="AA194" s="581"/>
      <c r="AB194" s="581"/>
      <c r="AC194" s="581"/>
      <c r="AD194" s="581"/>
      <c r="AE194" s="581"/>
      <c r="AF194" s="581"/>
      <c r="AG194" s="581"/>
      <c r="AH194" s="581"/>
      <c r="AI194" s="581"/>
      <c r="AJ194" s="581"/>
      <c r="AK194" s="581"/>
      <c r="AL194" s="581"/>
      <c r="AM194" s="581"/>
      <c r="AN194" s="581"/>
      <c r="AO194" s="581"/>
      <c r="AP194" s="558">
        <v>1010</v>
      </c>
      <c r="AQ194" s="559"/>
      <c r="AR194" s="559"/>
      <c r="AS194" s="559"/>
      <c r="AT194" s="559"/>
      <c r="AU194" s="559"/>
      <c r="AV194" s="559"/>
      <c r="AW194" s="559"/>
      <c r="AX194" s="559"/>
      <c r="AY194" s="559"/>
      <c r="AZ194" s="559"/>
      <c r="BA194" s="559"/>
      <c r="BB194" s="559"/>
      <c r="BC194" s="559"/>
      <c r="BD194" s="559"/>
      <c r="BE194" s="559"/>
      <c r="BF194" s="559"/>
      <c r="BG194" s="559"/>
      <c r="BH194" s="559"/>
      <c r="BI194" s="559"/>
      <c r="BJ194" s="559"/>
      <c r="BK194" s="559"/>
      <c r="BL194" s="559"/>
      <c r="BM194" s="559"/>
      <c r="BN194" s="559"/>
      <c r="BO194" s="560"/>
      <c r="BP194" s="100"/>
      <c r="BQ194" s="100"/>
      <c r="BR194" s="100"/>
      <c r="BS194" s="100"/>
      <c r="BT194" s="100"/>
      <c r="BU194" s="100"/>
      <c r="BV194" s="100"/>
      <c r="BW194" s="100"/>
      <c r="BX194" s="58"/>
      <c r="BY194" s="58"/>
      <c r="BZ194" s="59"/>
      <c r="CB194" s="30"/>
      <c r="CC194" s="30"/>
      <c r="CD194" s="30"/>
      <c r="CE194" s="30"/>
      <c r="CF194" s="30"/>
      <c r="CG194" s="30"/>
      <c r="CH194" s="30"/>
      <c r="CI194" s="30"/>
      <c r="CJ194" s="30"/>
    </row>
    <row r="195" spans="2:88" ht="17.25" customHeight="1">
      <c r="B195" s="98"/>
      <c r="C195" s="100"/>
      <c r="D195" s="580"/>
      <c r="E195" s="580"/>
      <c r="F195" s="580"/>
      <c r="G195" s="580"/>
      <c r="H195" s="580"/>
      <c r="I195" s="580"/>
      <c r="J195" s="580"/>
      <c r="K195" s="580"/>
      <c r="L195" s="580"/>
      <c r="M195" s="580"/>
      <c r="N195" s="580"/>
      <c r="O195" s="580"/>
      <c r="P195" s="580"/>
      <c r="Q195" s="580"/>
      <c r="R195" s="581" t="s">
        <v>146</v>
      </c>
      <c r="S195" s="581"/>
      <c r="T195" s="581"/>
      <c r="U195" s="581"/>
      <c r="V195" s="581"/>
      <c r="W195" s="581"/>
      <c r="X195" s="581"/>
      <c r="Y195" s="581"/>
      <c r="Z195" s="581"/>
      <c r="AA195" s="581"/>
      <c r="AB195" s="581"/>
      <c r="AC195" s="581"/>
      <c r="AD195" s="581"/>
      <c r="AE195" s="581"/>
      <c r="AF195" s="581"/>
      <c r="AG195" s="581"/>
      <c r="AH195" s="581"/>
      <c r="AI195" s="581"/>
      <c r="AJ195" s="581"/>
      <c r="AK195" s="581"/>
      <c r="AL195" s="581"/>
      <c r="AM195" s="581"/>
      <c r="AN195" s="581"/>
      <c r="AO195" s="581"/>
      <c r="AP195" s="561" t="s">
        <v>155</v>
      </c>
      <c r="AQ195" s="562"/>
      <c r="AR195" s="562"/>
      <c r="AS195" s="562"/>
      <c r="AT195" s="562"/>
      <c r="AU195" s="562"/>
      <c r="AV195" s="562"/>
      <c r="AW195" s="562"/>
      <c r="AX195" s="562"/>
      <c r="AY195" s="562"/>
      <c r="AZ195" s="562"/>
      <c r="BA195" s="562"/>
      <c r="BB195" s="562"/>
      <c r="BC195" s="562"/>
      <c r="BD195" s="562"/>
      <c r="BE195" s="562"/>
      <c r="BF195" s="562"/>
      <c r="BG195" s="562"/>
      <c r="BH195" s="562"/>
      <c r="BI195" s="562"/>
      <c r="BJ195" s="562"/>
      <c r="BK195" s="562"/>
      <c r="BL195" s="562"/>
      <c r="BM195" s="562"/>
      <c r="BN195" s="562"/>
      <c r="BO195" s="563"/>
      <c r="BP195" s="100"/>
      <c r="BQ195" s="100"/>
      <c r="BR195" s="100"/>
      <c r="BS195" s="100"/>
      <c r="BT195" s="100"/>
      <c r="BU195" s="100"/>
      <c r="BV195" s="100"/>
      <c r="BW195" s="100"/>
      <c r="BX195" s="58"/>
      <c r="BY195" s="58"/>
      <c r="BZ195" s="59"/>
      <c r="CB195" s="30"/>
      <c r="CC195" s="30"/>
      <c r="CD195" s="30"/>
      <c r="CE195" s="30"/>
      <c r="CF195" s="30"/>
      <c r="CG195" s="30"/>
      <c r="CH195" s="30"/>
      <c r="CI195" s="30"/>
      <c r="CJ195" s="30"/>
    </row>
    <row r="196" spans="2:88" ht="17.25" customHeight="1">
      <c r="B196" s="98"/>
      <c r="C196" s="100"/>
      <c r="D196" s="580" t="s">
        <v>147</v>
      </c>
      <c r="E196" s="580"/>
      <c r="F196" s="580"/>
      <c r="G196" s="580"/>
      <c r="H196" s="580"/>
      <c r="I196" s="580"/>
      <c r="J196" s="580"/>
      <c r="K196" s="580"/>
      <c r="L196" s="580"/>
      <c r="M196" s="580"/>
      <c r="N196" s="580"/>
      <c r="O196" s="580"/>
      <c r="P196" s="580"/>
      <c r="Q196" s="580"/>
      <c r="R196" s="581" t="s">
        <v>149</v>
      </c>
      <c r="S196" s="581"/>
      <c r="T196" s="581"/>
      <c r="U196" s="581"/>
      <c r="V196" s="581"/>
      <c r="W196" s="581"/>
      <c r="X196" s="581"/>
      <c r="Y196" s="581"/>
      <c r="Z196" s="581"/>
      <c r="AA196" s="581"/>
      <c r="AB196" s="581"/>
      <c r="AC196" s="581"/>
      <c r="AD196" s="581"/>
      <c r="AE196" s="581"/>
      <c r="AF196" s="581"/>
      <c r="AG196" s="581"/>
      <c r="AH196" s="581"/>
      <c r="AI196" s="581"/>
      <c r="AJ196" s="581"/>
      <c r="AK196" s="581"/>
      <c r="AL196" s="581"/>
      <c r="AM196" s="581"/>
      <c r="AN196" s="581"/>
      <c r="AO196" s="581"/>
      <c r="AP196" s="558">
        <v>1680</v>
      </c>
      <c r="AQ196" s="559"/>
      <c r="AR196" s="559"/>
      <c r="AS196" s="559"/>
      <c r="AT196" s="559"/>
      <c r="AU196" s="559"/>
      <c r="AV196" s="559"/>
      <c r="AW196" s="559"/>
      <c r="AX196" s="559"/>
      <c r="AY196" s="559"/>
      <c r="AZ196" s="559"/>
      <c r="BA196" s="559"/>
      <c r="BB196" s="559"/>
      <c r="BC196" s="559"/>
      <c r="BD196" s="559"/>
      <c r="BE196" s="559"/>
      <c r="BF196" s="559"/>
      <c r="BG196" s="559"/>
      <c r="BH196" s="559"/>
      <c r="BI196" s="559"/>
      <c r="BJ196" s="559"/>
      <c r="BK196" s="559"/>
      <c r="BL196" s="559"/>
      <c r="BM196" s="559"/>
      <c r="BN196" s="559"/>
      <c r="BO196" s="560"/>
      <c r="BP196" s="450"/>
      <c r="BQ196" s="100"/>
      <c r="BR196" s="100"/>
      <c r="BS196" s="100"/>
      <c r="BT196" s="100"/>
      <c r="BU196" s="100"/>
      <c r="BV196" s="100"/>
      <c r="BW196" s="100"/>
      <c r="BX196" s="58"/>
      <c r="BY196" s="58"/>
      <c r="BZ196" s="59"/>
      <c r="CB196" s="30"/>
      <c r="CC196" s="30"/>
      <c r="CD196" s="30"/>
      <c r="CE196" s="30"/>
      <c r="CF196" s="30"/>
      <c r="CG196" s="30"/>
      <c r="CH196" s="30"/>
      <c r="CI196" s="30"/>
      <c r="CJ196" s="30"/>
    </row>
    <row r="197" spans="2:88" ht="17.25" customHeight="1">
      <c r="B197" s="98"/>
      <c r="C197" s="100"/>
      <c r="D197" s="580"/>
      <c r="E197" s="580"/>
      <c r="F197" s="580"/>
      <c r="G197" s="580"/>
      <c r="H197" s="580"/>
      <c r="I197" s="580"/>
      <c r="J197" s="580"/>
      <c r="K197" s="580"/>
      <c r="L197" s="580"/>
      <c r="M197" s="580"/>
      <c r="N197" s="580"/>
      <c r="O197" s="580"/>
      <c r="P197" s="580"/>
      <c r="Q197" s="580"/>
      <c r="R197" s="581" t="s">
        <v>150</v>
      </c>
      <c r="S197" s="581"/>
      <c r="T197" s="581"/>
      <c r="U197" s="581"/>
      <c r="V197" s="581"/>
      <c r="W197" s="581"/>
      <c r="X197" s="581"/>
      <c r="Y197" s="581"/>
      <c r="Z197" s="581"/>
      <c r="AA197" s="581"/>
      <c r="AB197" s="581"/>
      <c r="AC197" s="581"/>
      <c r="AD197" s="581"/>
      <c r="AE197" s="581"/>
      <c r="AF197" s="581"/>
      <c r="AG197" s="581"/>
      <c r="AH197" s="581"/>
      <c r="AI197" s="581"/>
      <c r="AJ197" s="581"/>
      <c r="AK197" s="581"/>
      <c r="AL197" s="581"/>
      <c r="AM197" s="581"/>
      <c r="AN197" s="581"/>
      <c r="AO197" s="581"/>
      <c r="AP197" s="561" t="s">
        <v>155</v>
      </c>
      <c r="AQ197" s="562"/>
      <c r="AR197" s="562"/>
      <c r="AS197" s="562"/>
      <c r="AT197" s="562"/>
      <c r="AU197" s="562"/>
      <c r="AV197" s="562"/>
      <c r="AW197" s="562"/>
      <c r="AX197" s="562"/>
      <c r="AY197" s="562"/>
      <c r="AZ197" s="562"/>
      <c r="BA197" s="562"/>
      <c r="BB197" s="562"/>
      <c r="BC197" s="562"/>
      <c r="BD197" s="562"/>
      <c r="BE197" s="562"/>
      <c r="BF197" s="562"/>
      <c r="BG197" s="562"/>
      <c r="BH197" s="562"/>
      <c r="BI197" s="562"/>
      <c r="BJ197" s="562"/>
      <c r="BK197" s="562"/>
      <c r="BL197" s="562"/>
      <c r="BM197" s="562"/>
      <c r="BN197" s="562"/>
      <c r="BO197" s="563"/>
      <c r="BP197" s="100"/>
      <c r="BQ197" s="100"/>
      <c r="BR197" s="100"/>
      <c r="BS197" s="100"/>
      <c r="BT197" s="100"/>
      <c r="BU197" s="100"/>
      <c r="BV197" s="100"/>
      <c r="BW197" s="100"/>
      <c r="BX197" s="58"/>
      <c r="BY197" s="58"/>
      <c r="BZ197" s="59"/>
      <c r="CB197" s="30"/>
      <c r="CC197" s="30"/>
      <c r="CD197" s="30"/>
    </row>
    <row r="198" spans="2:88" ht="17.25" customHeight="1">
      <c r="B198" s="98"/>
      <c r="C198" s="100"/>
      <c r="D198" s="580" t="s">
        <v>154</v>
      </c>
      <c r="E198" s="580"/>
      <c r="F198" s="580"/>
      <c r="G198" s="580"/>
      <c r="H198" s="580"/>
      <c r="I198" s="580"/>
      <c r="J198" s="580"/>
      <c r="K198" s="580"/>
      <c r="L198" s="580"/>
      <c r="M198" s="580"/>
      <c r="N198" s="580"/>
      <c r="O198" s="580"/>
      <c r="P198" s="580"/>
      <c r="Q198" s="580"/>
      <c r="R198" s="581" t="s">
        <v>151</v>
      </c>
      <c r="S198" s="581"/>
      <c r="T198" s="581"/>
      <c r="U198" s="581"/>
      <c r="V198" s="581"/>
      <c r="W198" s="581"/>
      <c r="X198" s="581"/>
      <c r="Y198" s="581"/>
      <c r="Z198" s="581"/>
      <c r="AA198" s="581"/>
      <c r="AB198" s="581"/>
      <c r="AC198" s="581"/>
      <c r="AD198" s="581"/>
      <c r="AE198" s="581"/>
      <c r="AF198" s="581"/>
      <c r="AG198" s="581"/>
      <c r="AH198" s="581"/>
      <c r="AI198" s="581"/>
      <c r="AJ198" s="581"/>
      <c r="AK198" s="581"/>
      <c r="AL198" s="581"/>
      <c r="AM198" s="581"/>
      <c r="AN198" s="581"/>
      <c r="AO198" s="581"/>
      <c r="AP198" s="558">
        <v>423</v>
      </c>
      <c r="AQ198" s="559"/>
      <c r="AR198" s="559"/>
      <c r="AS198" s="559"/>
      <c r="AT198" s="559"/>
      <c r="AU198" s="559"/>
      <c r="AV198" s="559"/>
      <c r="AW198" s="559"/>
      <c r="AX198" s="559"/>
      <c r="AY198" s="559"/>
      <c r="AZ198" s="559"/>
      <c r="BA198" s="559"/>
      <c r="BB198" s="559"/>
      <c r="BC198" s="559"/>
      <c r="BD198" s="559"/>
      <c r="BE198" s="559"/>
      <c r="BF198" s="559"/>
      <c r="BG198" s="559"/>
      <c r="BH198" s="559"/>
      <c r="BI198" s="559"/>
      <c r="BJ198" s="559"/>
      <c r="BK198" s="559"/>
      <c r="BL198" s="559"/>
      <c r="BM198" s="559"/>
      <c r="BN198" s="559"/>
      <c r="BO198" s="560"/>
      <c r="BP198" s="100"/>
      <c r="BQ198" s="100"/>
      <c r="BR198" s="100"/>
      <c r="BS198" s="100"/>
      <c r="BT198" s="100"/>
      <c r="BU198" s="100"/>
      <c r="BV198" s="100"/>
      <c r="BW198" s="100"/>
      <c r="BX198" s="58"/>
      <c r="BY198" s="58"/>
      <c r="BZ198" s="59"/>
      <c r="CB198" s="30"/>
      <c r="CC198" s="30"/>
      <c r="CD198" s="30"/>
    </row>
    <row r="199" spans="2:88" ht="17.25" customHeight="1">
      <c r="B199" s="98"/>
      <c r="C199" s="100"/>
      <c r="D199" s="580"/>
      <c r="E199" s="580"/>
      <c r="F199" s="580"/>
      <c r="G199" s="580"/>
      <c r="H199" s="580"/>
      <c r="I199" s="580"/>
      <c r="J199" s="580"/>
      <c r="K199" s="580"/>
      <c r="L199" s="580"/>
      <c r="M199" s="580"/>
      <c r="N199" s="580"/>
      <c r="O199" s="580"/>
      <c r="P199" s="580"/>
      <c r="Q199" s="580"/>
      <c r="R199" s="581" t="s">
        <v>197</v>
      </c>
      <c r="S199" s="581"/>
      <c r="T199" s="581"/>
      <c r="U199" s="581"/>
      <c r="V199" s="581"/>
      <c r="W199" s="581"/>
      <c r="X199" s="581"/>
      <c r="Y199" s="581"/>
      <c r="Z199" s="581"/>
      <c r="AA199" s="581"/>
      <c r="AB199" s="581"/>
      <c r="AC199" s="581"/>
      <c r="AD199" s="581"/>
      <c r="AE199" s="581"/>
      <c r="AF199" s="581"/>
      <c r="AG199" s="581"/>
      <c r="AH199" s="581"/>
      <c r="AI199" s="581"/>
      <c r="AJ199" s="581"/>
      <c r="AK199" s="581"/>
      <c r="AL199" s="581"/>
      <c r="AM199" s="581"/>
      <c r="AN199" s="581"/>
      <c r="AO199" s="581"/>
      <c r="AP199" s="558">
        <v>475</v>
      </c>
      <c r="AQ199" s="559"/>
      <c r="AR199" s="559"/>
      <c r="AS199" s="559"/>
      <c r="AT199" s="559"/>
      <c r="AU199" s="559"/>
      <c r="AV199" s="559"/>
      <c r="AW199" s="559"/>
      <c r="AX199" s="559"/>
      <c r="AY199" s="559"/>
      <c r="AZ199" s="559"/>
      <c r="BA199" s="559"/>
      <c r="BB199" s="559"/>
      <c r="BC199" s="559"/>
      <c r="BD199" s="559"/>
      <c r="BE199" s="559"/>
      <c r="BF199" s="559"/>
      <c r="BG199" s="559"/>
      <c r="BH199" s="559"/>
      <c r="BI199" s="559"/>
      <c r="BJ199" s="559"/>
      <c r="BK199" s="559"/>
      <c r="BL199" s="559"/>
      <c r="BM199" s="559"/>
      <c r="BN199" s="559"/>
      <c r="BO199" s="560"/>
      <c r="BP199" s="100"/>
      <c r="BQ199" s="100"/>
      <c r="BR199" s="100"/>
      <c r="BS199" s="100"/>
      <c r="BT199" s="100"/>
      <c r="BU199" s="100"/>
      <c r="BV199" s="100"/>
      <c r="BW199" s="100"/>
      <c r="BX199" s="58"/>
      <c r="BY199" s="58"/>
      <c r="BZ199" s="59"/>
      <c r="CB199" s="30"/>
      <c r="CC199" s="30"/>
      <c r="CD199" s="30"/>
    </row>
    <row r="200" spans="2:88" ht="17.25" customHeight="1">
      <c r="B200" s="98"/>
      <c r="C200" s="100"/>
      <c r="D200" s="580"/>
      <c r="E200" s="580"/>
      <c r="F200" s="580"/>
      <c r="G200" s="580"/>
      <c r="H200" s="580"/>
      <c r="I200" s="580"/>
      <c r="J200" s="580"/>
      <c r="K200" s="580"/>
      <c r="L200" s="580"/>
      <c r="M200" s="580"/>
      <c r="N200" s="580"/>
      <c r="O200" s="580"/>
      <c r="P200" s="580"/>
      <c r="Q200" s="580"/>
      <c r="R200" s="581" t="s">
        <v>198</v>
      </c>
      <c r="S200" s="581"/>
      <c r="T200" s="581"/>
      <c r="U200" s="581"/>
      <c r="V200" s="581"/>
      <c r="W200" s="581"/>
      <c r="X200" s="581"/>
      <c r="Y200" s="581"/>
      <c r="Z200" s="581"/>
      <c r="AA200" s="581"/>
      <c r="AB200" s="581"/>
      <c r="AC200" s="581"/>
      <c r="AD200" s="581"/>
      <c r="AE200" s="581"/>
      <c r="AF200" s="581"/>
      <c r="AG200" s="581"/>
      <c r="AH200" s="581"/>
      <c r="AI200" s="581"/>
      <c r="AJ200" s="581"/>
      <c r="AK200" s="581"/>
      <c r="AL200" s="581"/>
      <c r="AM200" s="581"/>
      <c r="AN200" s="581"/>
      <c r="AO200" s="581"/>
      <c r="AP200" s="558">
        <v>1154</v>
      </c>
      <c r="AQ200" s="559"/>
      <c r="AR200" s="559"/>
      <c r="AS200" s="559"/>
      <c r="AT200" s="559"/>
      <c r="AU200" s="559"/>
      <c r="AV200" s="559"/>
      <c r="AW200" s="559"/>
      <c r="AX200" s="559"/>
      <c r="AY200" s="559"/>
      <c r="AZ200" s="559"/>
      <c r="BA200" s="559"/>
      <c r="BB200" s="559"/>
      <c r="BC200" s="559"/>
      <c r="BD200" s="559"/>
      <c r="BE200" s="559"/>
      <c r="BF200" s="559"/>
      <c r="BG200" s="559"/>
      <c r="BH200" s="559"/>
      <c r="BI200" s="559"/>
      <c r="BJ200" s="559"/>
      <c r="BK200" s="559"/>
      <c r="BL200" s="559"/>
      <c r="BM200" s="559"/>
      <c r="BN200" s="559"/>
      <c r="BO200" s="560"/>
      <c r="BP200" s="100"/>
      <c r="BQ200" s="100"/>
      <c r="BR200" s="100"/>
      <c r="BS200" s="100"/>
      <c r="BT200" s="100"/>
      <c r="BU200" s="100"/>
      <c r="BV200" s="100"/>
      <c r="BW200" s="100"/>
      <c r="BX200" s="58"/>
      <c r="BY200" s="58"/>
      <c r="BZ200" s="59"/>
      <c r="CB200" s="30"/>
      <c r="CC200" s="30"/>
      <c r="CD200" s="30"/>
    </row>
    <row r="201" spans="2:88" ht="17.25" customHeight="1">
      <c r="B201" s="98"/>
      <c r="C201" s="100"/>
      <c r="D201" s="580"/>
      <c r="E201" s="580"/>
      <c r="F201" s="580"/>
      <c r="G201" s="580"/>
      <c r="H201" s="580"/>
      <c r="I201" s="580"/>
      <c r="J201" s="580"/>
      <c r="K201" s="580"/>
      <c r="L201" s="580"/>
      <c r="M201" s="580"/>
      <c r="N201" s="580"/>
      <c r="O201" s="580"/>
      <c r="P201" s="580"/>
      <c r="Q201" s="580"/>
      <c r="R201" s="581" t="s">
        <v>152</v>
      </c>
      <c r="S201" s="581"/>
      <c r="T201" s="581"/>
      <c r="U201" s="581"/>
      <c r="V201" s="581"/>
      <c r="W201" s="581"/>
      <c r="X201" s="581"/>
      <c r="Y201" s="581"/>
      <c r="Z201" s="581"/>
      <c r="AA201" s="581"/>
      <c r="AB201" s="581"/>
      <c r="AC201" s="581"/>
      <c r="AD201" s="581"/>
      <c r="AE201" s="581"/>
      <c r="AF201" s="581"/>
      <c r="AG201" s="581"/>
      <c r="AH201" s="581"/>
      <c r="AI201" s="581"/>
      <c r="AJ201" s="581"/>
      <c r="AK201" s="581"/>
      <c r="AL201" s="581"/>
      <c r="AM201" s="581"/>
      <c r="AN201" s="581"/>
      <c r="AO201" s="581"/>
      <c r="AP201" s="558">
        <v>491</v>
      </c>
      <c r="AQ201" s="559"/>
      <c r="AR201" s="559"/>
      <c r="AS201" s="559"/>
      <c r="AT201" s="559"/>
      <c r="AU201" s="559"/>
      <c r="AV201" s="559"/>
      <c r="AW201" s="559"/>
      <c r="AX201" s="559"/>
      <c r="AY201" s="559"/>
      <c r="AZ201" s="559"/>
      <c r="BA201" s="559"/>
      <c r="BB201" s="559"/>
      <c r="BC201" s="559"/>
      <c r="BD201" s="559"/>
      <c r="BE201" s="559"/>
      <c r="BF201" s="559"/>
      <c r="BG201" s="559"/>
      <c r="BH201" s="559"/>
      <c r="BI201" s="559"/>
      <c r="BJ201" s="559"/>
      <c r="BK201" s="559"/>
      <c r="BL201" s="559"/>
      <c r="BM201" s="559"/>
      <c r="BN201" s="559"/>
      <c r="BO201" s="560"/>
      <c r="BP201" s="100"/>
      <c r="BQ201" s="100"/>
      <c r="BR201" s="100"/>
      <c r="BS201" s="100"/>
      <c r="BT201" s="100"/>
      <c r="BU201" s="100"/>
      <c r="BV201" s="100"/>
      <c r="BW201" s="100"/>
      <c r="BX201" s="58"/>
      <c r="BY201" s="58"/>
      <c r="BZ201" s="59"/>
      <c r="CB201" s="30"/>
      <c r="CC201" s="30"/>
      <c r="CD201" s="30"/>
    </row>
    <row r="202" spans="2:88" ht="17.25" customHeight="1">
      <c r="B202" s="98"/>
      <c r="C202" s="100"/>
      <c r="D202" s="580"/>
      <c r="E202" s="580"/>
      <c r="F202" s="580"/>
      <c r="G202" s="580"/>
      <c r="H202" s="580"/>
      <c r="I202" s="580"/>
      <c r="J202" s="580"/>
      <c r="K202" s="580"/>
      <c r="L202" s="580"/>
      <c r="M202" s="580"/>
      <c r="N202" s="580"/>
      <c r="O202" s="580"/>
      <c r="P202" s="580"/>
      <c r="Q202" s="580"/>
      <c r="R202" s="581" t="s">
        <v>153</v>
      </c>
      <c r="S202" s="581"/>
      <c r="T202" s="581"/>
      <c r="U202" s="581"/>
      <c r="V202" s="581"/>
      <c r="W202" s="581"/>
      <c r="X202" s="581"/>
      <c r="Y202" s="581"/>
      <c r="Z202" s="581"/>
      <c r="AA202" s="581"/>
      <c r="AB202" s="581"/>
      <c r="AC202" s="581"/>
      <c r="AD202" s="581"/>
      <c r="AE202" s="581"/>
      <c r="AF202" s="581"/>
      <c r="AG202" s="581"/>
      <c r="AH202" s="581"/>
      <c r="AI202" s="581"/>
      <c r="AJ202" s="581"/>
      <c r="AK202" s="581"/>
      <c r="AL202" s="581"/>
      <c r="AM202" s="581"/>
      <c r="AN202" s="581"/>
      <c r="AO202" s="581"/>
      <c r="AP202" s="558">
        <v>127</v>
      </c>
      <c r="AQ202" s="559"/>
      <c r="AR202" s="559"/>
      <c r="AS202" s="559"/>
      <c r="AT202" s="559"/>
      <c r="AU202" s="559"/>
      <c r="AV202" s="559"/>
      <c r="AW202" s="559"/>
      <c r="AX202" s="559"/>
      <c r="AY202" s="559"/>
      <c r="AZ202" s="559"/>
      <c r="BA202" s="559"/>
      <c r="BB202" s="559"/>
      <c r="BC202" s="559"/>
      <c r="BD202" s="559"/>
      <c r="BE202" s="559"/>
      <c r="BF202" s="559"/>
      <c r="BG202" s="559"/>
      <c r="BH202" s="559"/>
      <c r="BI202" s="559"/>
      <c r="BJ202" s="559"/>
      <c r="BK202" s="559"/>
      <c r="BL202" s="559"/>
      <c r="BM202" s="559"/>
      <c r="BN202" s="559"/>
      <c r="BO202" s="560"/>
      <c r="BP202" s="100"/>
      <c r="BQ202" s="100"/>
      <c r="BR202" s="100"/>
      <c r="BS202" s="100"/>
      <c r="BT202" s="100"/>
      <c r="BU202" s="100"/>
      <c r="BV202" s="100"/>
      <c r="BW202" s="100"/>
      <c r="BX202" s="58"/>
      <c r="BY202" s="58"/>
      <c r="BZ202" s="59"/>
      <c r="CB202" s="30"/>
      <c r="CC202" s="30"/>
      <c r="CD202" s="30"/>
    </row>
    <row r="203" spans="2:88" ht="17.25" customHeight="1">
      <c r="B203" s="155"/>
      <c r="C203" s="58"/>
      <c r="D203" s="58"/>
      <c r="E203" s="604" t="s">
        <v>170</v>
      </c>
      <c r="F203" s="604"/>
      <c r="G203" s="604"/>
      <c r="H203" s="604"/>
      <c r="I203" s="604"/>
      <c r="J203" s="604"/>
      <c r="K203" s="604"/>
      <c r="L203" s="604"/>
      <c r="M203" s="604"/>
      <c r="N203" s="604"/>
      <c r="O203" s="604"/>
      <c r="P203" s="604"/>
      <c r="Q203" s="604"/>
      <c r="R203" s="604"/>
      <c r="S203" s="604"/>
      <c r="T203" s="604"/>
      <c r="U203" s="604"/>
      <c r="V203" s="604"/>
      <c r="W203" s="604"/>
      <c r="X203" s="604"/>
      <c r="Y203" s="604"/>
      <c r="Z203" s="604"/>
      <c r="AA203" s="604"/>
      <c r="AB203" s="604"/>
      <c r="AC203" s="604"/>
      <c r="AD203" s="604"/>
      <c r="AE203" s="604"/>
      <c r="AF203" s="604"/>
      <c r="AG203" s="604"/>
      <c r="AH203" s="604"/>
      <c r="AI203" s="604"/>
      <c r="AJ203" s="604"/>
      <c r="AK203" s="604"/>
      <c r="AL203" s="604"/>
      <c r="AM203" s="604"/>
      <c r="AN203" s="604"/>
      <c r="AO203" s="604"/>
      <c r="AP203" s="604"/>
      <c r="AQ203" s="604"/>
      <c r="AR203" s="604"/>
      <c r="AS203" s="604"/>
      <c r="AT203" s="604"/>
      <c r="AU203" s="604"/>
      <c r="AV203" s="604"/>
      <c r="AW203" s="604"/>
      <c r="AX203" s="604"/>
      <c r="AY203" s="604"/>
      <c r="AZ203" s="604"/>
      <c r="BA203" s="604"/>
      <c r="BB203" s="604"/>
      <c r="BC203" s="604"/>
      <c r="BD203" s="604"/>
      <c r="BE203" s="604"/>
      <c r="BF203" s="604"/>
      <c r="BG203" s="604"/>
      <c r="BH203" s="604"/>
      <c r="BI203" s="604"/>
      <c r="BJ203" s="604"/>
      <c r="BK203" s="604"/>
      <c r="BL203" s="604"/>
      <c r="BM203" s="604"/>
      <c r="BN203" s="604"/>
      <c r="BO203" s="604"/>
      <c r="BP203" s="604"/>
      <c r="BQ203" s="604"/>
      <c r="BR203" s="604"/>
      <c r="BS203" s="604"/>
      <c r="BT203" s="604"/>
      <c r="BU203" s="604"/>
      <c r="BV203" s="604"/>
      <c r="BW203" s="604"/>
      <c r="BX203" s="58"/>
      <c r="BY203" s="58"/>
      <c r="BZ203" s="59"/>
      <c r="CB203" s="30"/>
      <c r="CC203" s="30"/>
      <c r="CD203" s="30"/>
    </row>
    <row r="204" spans="2:88" ht="17.25" customHeight="1">
      <c r="B204" s="155"/>
      <c r="C204" s="58"/>
      <c r="D204" s="58"/>
      <c r="E204" s="604"/>
      <c r="F204" s="604"/>
      <c r="G204" s="604"/>
      <c r="H204" s="604"/>
      <c r="I204" s="604"/>
      <c r="J204" s="604"/>
      <c r="K204" s="604"/>
      <c r="L204" s="604"/>
      <c r="M204" s="604"/>
      <c r="N204" s="604"/>
      <c r="O204" s="604"/>
      <c r="P204" s="604"/>
      <c r="Q204" s="604"/>
      <c r="R204" s="604"/>
      <c r="S204" s="604"/>
      <c r="T204" s="604"/>
      <c r="U204" s="604"/>
      <c r="V204" s="604"/>
      <c r="W204" s="604"/>
      <c r="X204" s="604"/>
      <c r="Y204" s="604"/>
      <c r="Z204" s="604"/>
      <c r="AA204" s="604"/>
      <c r="AB204" s="604"/>
      <c r="AC204" s="604"/>
      <c r="AD204" s="604"/>
      <c r="AE204" s="604"/>
      <c r="AF204" s="604"/>
      <c r="AG204" s="604"/>
      <c r="AH204" s="604"/>
      <c r="AI204" s="604"/>
      <c r="AJ204" s="604"/>
      <c r="AK204" s="604"/>
      <c r="AL204" s="604"/>
      <c r="AM204" s="604"/>
      <c r="AN204" s="604"/>
      <c r="AO204" s="604"/>
      <c r="AP204" s="604"/>
      <c r="AQ204" s="604"/>
      <c r="AR204" s="604"/>
      <c r="AS204" s="604"/>
      <c r="AT204" s="604"/>
      <c r="AU204" s="604"/>
      <c r="AV204" s="604"/>
      <c r="AW204" s="604"/>
      <c r="AX204" s="604"/>
      <c r="AY204" s="604"/>
      <c r="AZ204" s="604"/>
      <c r="BA204" s="604"/>
      <c r="BB204" s="604"/>
      <c r="BC204" s="604"/>
      <c r="BD204" s="604"/>
      <c r="BE204" s="604"/>
      <c r="BF204" s="604"/>
      <c r="BG204" s="604"/>
      <c r="BH204" s="604"/>
      <c r="BI204" s="604"/>
      <c r="BJ204" s="604"/>
      <c r="BK204" s="604"/>
      <c r="BL204" s="604"/>
      <c r="BM204" s="604"/>
      <c r="BN204" s="604"/>
      <c r="BO204" s="604"/>
      <c r="BP204" s="604"/>
      <c r="BQ204" s="604"/>
      <c r="BR204" s="604"/>
      <c r="BS204" s="604"/>
      <c r="BT204" s="604"/>
      <c r="BU204" s="604"/>
      <c r="BV204" s="604"/>
      <c r="BW204" s="604"/>
      <c r="BX204" s="58"/>
      <c r="BY204" s="58"/>
      <c r="BZ204" s="59"/>
      <c r="CB204" s="30"/>
      <c r="CC204" s="30"/>
      <c r="CD204" s="30"/>
    </row>
    <row r="205" spans="2:88" ht="17.25" customHeight="1">
      <c r="B205" s="155"/>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c r="BK205" s="58"/>
      <c r="BL205" s="58"/>
      <c r="BM205" s="58"/>
      <c r="BN205" s="58"/>
      <c r="BO205" s="58"/>
      <c r="BP205" s="58"/>
      <c r="BQ205" s="58"/>
      <c r="BR205" s="58"/>
      <c r="BS205" s="58"/>
      <c r="BT205" s="58"/>
      <c r="BU205" s="58"/>
      <c r="BV205" s="58"/>
      <c r="BW205" s="58"/>
      <c r="BX205" s="58"/>
      <c r="BY205" s="58"/>
      <c r="BZ205" s="59"/>
      <c r="CB205" s="30"/>
      <c r="CC205" s="30"/>
      <c r="CD205" s="30"/>
    </row>
    <row r="206" spans="2:88" ht="17.25" customHeight="1">
      <c r="B206" s="155"/>
      <c r="C206" s="515" t="s">
        <v>323</v>
      </c>
      <c r="D206" s="515"/>
      <c r="E206" s="515"/>
      <c r="F206" s="515"/>
      <c r="G206" s="515"/>
      <c r="H206" s="515"/>
      <c r="I206" s="515"/>
      <c r="J206" s="515"/>
      <c r="K206" s="515"/>
      <c r="L206" s="515"/>
      <c r="M206" s="515"/>
      <c r="N206" s="515"/>
      <c r="O206" s="515"/>
      <c r="P206" s="515"/>
      <c r="Q206" s="515"/>
      <c r="R206" s="515"/>
      <c r="S206" s="515"/>
      <c r="T206" s="515"/>
      <c r="U206" s="515"/>
      <c r="V206" s="515"/>
      <c r="W206" s="515"/>
      <c r="X206" s="515"/>
      <c r="Y206" s="515"/>
      <c r="Z206" s="515"/>
      <c r="AA206" s="515"/>
      <c r="AB206" s="515"/>
      <c r="AC206" s="515"/>
      <c r="AD206" s="515"/>
      <c r="AE206" s="515"/>
      <c r="AF206" s="515"/>
      <c r="AG206" s="515"/>
      <c r="AH206" s="515"/>
      <c r="AI206" s="515"/>
      <c r="AJ206" s="515"/>
      <c r="AK206" s="515"/>
      <c r="AL206" s="515"/>
      <c r="AM206" s="515"/>
      <c r="AN206" s="515"/>
      <c r="AO206" s="515"/>
      <c r="AP206" s="515"/>
      <c r="AQ206" s="515"/>
      <c r="AR206" s="515"/>
      <c r="AS206" s="515"/>
      <c r="AT206" s="515"/>
      <c r="AU206" s="515"/>
      <c r="AV206" s="515"/>
      <c r="AW206" s="515"/>
      <c r="AX206" s="515"/>
      <c r="AY206" s="515"/>
      <c r="AZ206" s="515"/>
      <c r="BA206" s="515"/>
      <c r="BB206" s="515"/>
      <c r="BC206" s="515"/>
      <c r="BD206" s="515"/>
      <c r="BE206" s="515"/>
      <c r="BF206" s="515"/>
      <c r="BG206" s="515"/>
      <c r="BH206" s="515"/>
      <c r="BI206" s="515"/>
      <c r="BJ206" s="515"/>
      <c r="BK206" s="515"/>
      <c r="BL206" s="515"/>
      <c r="BM206" s="515"/>
      <c r="BN206" s="515"/>
      <c r="BO206" s="515"/>
      <c r="BP206" s="515"/>
      <c r="BQ206" s="515"/>
      <c r="BR206" s="515"/>
      <c r="BS206" s="515"/>
      <c r="BT206" s="515"/>
      <c r="BU206" s="515"/>
      <c r="BV206" s="515"/>
      <c r="BW206" s="515"/>
      <c r="BX206" s="515"/>
      <c r="BY206" s="515"/>
      <c r="BZ206" s="59"/>
      <c r="CB206" s="30"/>
      <c r="CC206" s="30"/>
      <c r="CD206" s="30"/>
    </row>
    <row r="207" spans="2:88" ht="17.25" customHeight="1">
      <c r="B207" s="155"/>
      <c r="C207" s="515"/>
      <c r="D207" s="515"/>
      <c r="E207" s="515"/>
      <c r="F207" s="515"/>
      <c r="G207" s="515"/>
      <c r="H207" s="515"/>
      <c r="I207" s="515"/>
      <c r="J207" s="515"/>
      <c r="K207" s="515"/>
      <c r="L207" s="515"/>
      <c r="M207" s="515"/>
      <c r="N207" s="515"/>
      <c r="O207" s="515"/>
      <c r="P207" s="515"/>
      <c r="Q207" s="515"/>
      <c r="R207" s="515"/>
      <c r="S207" s="515"/>
      <c r="T207" s="515"/>
      <c r="U207" s="515"/>
      <c r="V207" s="515"/>
      <c r="W207" s="515"/>
      <c r="X207" s="515"/>
      <c r="Y207" s="515"/>
      <c r="Z207" s="515"/>
      <c r="AA207" s="515"/>
      <c r="AB207" s="515"/>
      <c r="AC207" s="515"/>
      <c r="AD207" s="515"/>
      <c r="AE207" s="515"/>
      <c r="AF207" s="515"/>
      <c r="AG207" s="515"/>
      <c r="AH207" s="515"/>
      <c r="AI207" s="515"/>
      <c r="AJ207" s="515"/>
      <c r="AK207" s="515"/>
      <c r="AL207" s="515"/>
      <c r="AM207" s="515"/>
      <c r="AN207" s="515"/>
      <c r="AO207" s="515"/>
      <c r="AP207" s="515"/>
      <c r="AQ207" s="515"/>
      <c r="AR207" s="515"/>
      <c r="AS207" s="515"/>
      <c r="AT207" s="515"/>
      <c r="AU207" s="515"/>
      <c r="AV207" s="515"/>
      <c r="AW207" s="515"/>
      <c r="AX207" s="515"/>
      <c r="AY207" s="515"/>
      <c r="AZ207" s="515"/>
      <c r="BA207" s="515"/>
      <c r="BB207" s="515"/>
      <c r="BC207" s="515"/>
      <c r="BD207" s="515"/>
      <c r="BE207" s="515"/>
      <c r="BF207" s="515"/>
      <c r="BG207" s="515"/>
      <c r="BH207" s="515"/>
      <c r="BI207" s="515"/>
      <c r="BJ207" s="515"/>
      <c r="BK207" s="515"/>
      <c r="BL207" s="515"/>
      <c r="BM207" s="515"/>
      <c r="BN207" s="515"/>
      <c r="BO207" s="515"/>
      <c r="BP207" s="515"/>
      <c r="BQ207" s="515"/>
      <c r="BR207" s="515"/>
      <c r="BS207" s="515"/>
      <c r="BT207" s="515"/>
      <c r="BU207" s="515"/>
      <c r="BV207" s="515"/>
      <c r="BW207" s="515"/>
      <c r="BX207" s="515"/>
      <c r="BY207" s="515"/>
      <c r="BZ207" s="59"/>
      <c r="CB207" s="30"/>
      <c r="CC207" s="30"/>
      <c r="CD207" s="30"/>
    </row>
    <row r="208" spans="2:88" ht="17.25" customHeight="1">
      <c r="B208" s="155"/>
      <c r="C208" s="515"/>
      <c r="D208" s="515"/>
      <c r="E208" s="515"/>
      <c r="F208" s="515"/>
      <c r="G208" s="515"/>
      <c r="H208" s="515"/>
      <c r="I208" s="515"/>
      <c r="J208" s="515"/>
      <c r="K208" s="515"/>
      <c r="L208" s="515"/>
      <c r="M208" s="515"/>
      <c r="N208" s="515"/>
      <c r="O208" s="515"/>
      <c r="P208" s="515"/>
      <c r="Q208" s="515"/>
      <c r="R208" s="515"/>
      <c r="S208" s="515"/>
      <c r="T208" s="515"/>
      <c r="U208" s="515"/>
      <c r="V208" s="515"/>
      <c r="W208" s="515"/>
      <c r="X208" s="515"/>
      <c r="Y208" s="515"/>
      <c r="Z208" s="515"/>
      <c r="AA208" s="515"/>
      <c r="AB208" s="515"/>
      <c r="AC208" s="515"/>
      <c r="AD208" s="515"/>
      <c r="AE208" s="515"/>
      <c r="AF208" s="515"/>
      <c r="AG208" s="515"/>
      <c r="AH208" s="515"/>
      <c r="AI208" s="515"/>
      <c r="AJ208" s="515"/>
      <c r="AK208" s="515"/>
      <c r="AL208" s="515"/>
      <c r="AM208" s="515"/>
      <c r="AN208" s="515"/>
      <c r="AO208" s="515"/>
      <c r="AP208" s="515"/>
      <c r="AQ208" s="515"/>
      <c r="AR208" s="515"/>
      <c r="AS208" s="515"/>
      <c r="AT208" s="515"/>
      <c r="AU208" s="515"/>
      <c r="AV208" s="515"/>
      <c r="AW208" s="515"/>
      <c r="AX208" s="515"/>
      <c r="AY208" s="515"/>
      <c r="AZ208" s="515"/>
      <c r="BA208" s="515"/>
      <c r="BB208" s="515"/>
      <c r="BC208" s="515"/>
      <c r="BD208" s="515"/>
      <c r="BE208" s="515"/>
      <c r="BF208" s="515"/>
      <c r="BG208" s="515"/>
      <c r="BH208" s="515"/>
      <c r="BI208" s="515"/>
      <c r="BJ208" s="515"/>
      <c r="BK208" s="515"/>
      <c r="BL208" s="515"/>
      <c r="BM208" s="515"/>
      <c r="BN208" s="515"/>
      <c r="BO208" s="515"/>
      <c r="BP208" s="515"/>
      <c r="BQ208" s="515"/>
      <c r="BR208" s="515"/>
      <c r="BS208" s="515"/>
      <c r="BT208" s="515"/>
      <c r="BU208" s="515"/>
      <c r="BV208" s="515"/>
      <c r="BW208" s="515"/>
      <c r="BX208" s="515"/>
      <c r="BY208" s="515"/>
      <c r="BZ208" s="59"/>
      <c r="CB208" s="30"/>
      <c r="CC208" s="30"/>
      <c r="CD208" s="30"/>
    </row>
    <row r="209" spans="1:88" ht="17.25" customHeight="1">
      <c r="B209" s="155"/>
      <c r="C209" s="487"/>
      <c r="D209" s="584" t="s">
        <v>281</v>
      </c>
      <c r="E209" s="584"/>
      <c r="F209" s="584"/>
      <c r="G209" s="584"/>
      <c r="H209" s="584"/>
      <c r="I209" s="584"/>
      <c r="J209" s="584"/>
      <c r="K209" s="584"/>
      <c r="L209" s="584"/>
      <c r="M209" s="584"/>
      <c r="N209" s="584"/>
      <c r="O209" s="584"/>
      <c r="P209" s="584"/>
      <c r="Q209" s="584"/>
      <c r="R209" s="584"/>
      <c r="S209" s="584"/>
      <c r="T209" s="584"/>
      <c r="U209" s="584"/>
      <c r="V209" s="584"/>
      <c r="W209" s="584"/>
      <c r="X209" s="584"/>
      <c r="Y209" s="584"/>
      <c r="Z209" s="585" t="str">
        <f>IF(OR(AZ118="",AO87=""),"",AO87)</f>
        <v/>
      </c>
      <c r="AA209" s="586"/>
      <c r="AB209" s="586"/>
      <c r="AC209" s="586"/>
      <c r="AD209" s="586"/>
      <c r="AE209" s="586"/>
      <c r="AF209" s="586"/>
      <c r="AG209" s="586"/>
      <c r="AH209" s="586"/>
      <c r="AI209" s="586"/>
      <c r="AJ209" s="586"/>
      <c r="AK209" s="586"/>
      <c r="AL209" s="586"/>
      <c r="AM209" s="586"/>
      <c r="AN209" s="586"/>
      <c r="AO209" s="582" t="s">
        <v>6</v>
      </c>
      <c r="AP209" s="582"/>
      <c r="AQ209" s="582"/>
      <c r="AR209" s="582"/>
      <c r="AS209" s="582"/>
      <c r="AT209" s="582"/>
      <c r="AU209" s="582"/>
      <c r="AV209" s="583"/>
      <c r="AW209" s="449"/>
      <c r="AX209" s="487"/>
      <c r="AY209" s="487"/>
      <c r="AZ209" s="487"/>
      <c r="BA209" s="487"/>
      <c r="BB209" s="487"/>
      <c r="BC209" s="487"/>
      <c r="BD209" s="487"/>
      <c r="BE209" s="487"/>
      <c r="BF209" s="487"/>
      <c r="BG209" s="487"/>
      <c r="BH209" s="487"/>
      <c r="BI209" s="487"/>
      <c r="BJ209" s="487"/>
      <c r="BK209" s="487"/>
      <c r="BL209" s="487"/>
      <c r="BM209" s="487"/>
      <c r="BN209" s="487"/>
      <c r="BO209" s="487"/>
      <c r="BP209" s="487"/>
      <c r="BQ209" s="487"/>
      <c r="BR209" s="487"/>
      <c r="BS209" s="487"/>
      <c r="BT209" s="487"/>
      <c r="BU209" s="487"/>
      <c r="BV209" s="487"/>
      <c r="BW209" s="487"/>
      <c r="BX209" s="487"/>
      <c r="BY209" s="487"/>
      <c r="BZ209" s="59"/>
      <c r="CB209" s="30"/>
      <c r="CC209" s="30"/>
      <c r="CD209" s="30"/>
    </row>
    <row r="210" spans="1:88" ht="17.25" customHeight="1">
      <c r="B210" s="155"/>
      <c r="C210" s="487"/>
      <c r="D210" s="518" t="s">
        <v>223</v>
      </c>
      <c r="E210" s="518"/>
      <c r="F210" s="518"/>
      <c r="G210" s="518"/>
      <c r="H210" s="518"/>
      <c r="I210" s="518"/>
      <c r="J210" s="518"/>
      <c r="K210" s="518"/>
      <c r="L210" s="518"/>
      <c r="M210" s="518"/>
      <c r="N210" s="518"/>
      <c r="O210" s="518"/>
      <c r="P210" s="518"/>
      <c r="Q210" s="518"/>
      <c r="R210" s="518"/>
      <c r="S210" s="518"/>
      <c r="T210" s="518"/>
      <c r="U210" s="518"/>
      <c r="V210" s="518"/>
      <c r="W210" s="518"/>
      <c r="X210" s="518"/>
      <c r="Y210" s="518"/>
      <c r="Z210" s="605" t="str">
        <f>IF(OR(AZ118="",T164=""),"",T164)</f>
        <v/>
      </c>
      <c r="AA210" s="606"/>
      <c r="AB210" s="606"/>
      <c r="AC210" s="606"/>
      <c r="AD210" s="606"/>
      <c r="AE210" s="606"/>
      <c r="AF210" s="606"/>
      <c r="AG210" s="606"/>
      <c r="AH210" s="606"/>
      <c r="AI210" s="606"/>
      <c r="AJ210" s="606"/>
      <c r="AK210" s="606"/>
      <c r="AL210" s="606"/>
      <c r="AM210" s="606"/>
      <c r="AN210" s="606"/>
      <c r="AO210" s="582" t="s">
        <v>291</v>
      </c>
      <c r="AP210" s="582"/>
      <c r="AQ210" s="582"/>
      <c r="AR210" s="582"/>
      <c r="AS210" s="582"/>
      <c r="AT210" s="582"/>
      <c r="AU210" s="582"/>
      <c r="AV210" s="583"/>
      <c r="AW210" s="487"/>
      <c r="AX210" s="487"/>
      <c r="AY210" s="487"/>
      <c r="AZ210" s="607" t="s">
        <v>210</v>
      </c>
      <c r="BA210" s="608"/>
      <c r="BB210" s="608"/>
      <c r="BC210" s="608"/>
      <c r="BD210" s="608"/>
      <c r="BE210" s="608"/>
      <c r="BF210" s="608"/>
      <c r="BG210" s="608"/>
      <c r="BH210" s="608"/>
      <c r="BI210" s="608"/>
      <c r="BJ210" s="608"/>
      <c r="BK210" s="608"/>
      <c r="BL210" s="608"/>
      <c r="BM210" s="609"/>
      <c r="BN210" s="610"/>
      <c r="BO210" s="565"/>
      <c r="BP210" s="565"/>
      <c r="BQ210" s="565"/>
      <c r="BR210" s="565"/>
      <c r="BS210" s="565"/>
      <c r="BT210" s="565"/>
      <c r="BU210" s="565" t="s">
        <v>123</v>
      </c>
      <c r="BV210" s="565"/>
      <c r="BW210" s="566"/>
      <c r="BX210" s="487"/>
      <c r="BY210" s="487"/>
      <c r="BZ210" s="59"/>
      <c r="CB210" s="30"/>
      <c r="CC210" s="30"/>
      <c r="CD210" s="30"/>
    </row>
    <row r="211" spans="1:88" ht="17.25" customHeight="1">
      <c r="B211" s="155"/>
      <c r="C211" s="487"/>
      <c r="D211" s="487"/>
      <c r="E211" s="487"/>
      <c r="F211" s="487"/>
      <c r="G211" s="487"/>
      <c r="H211" s="487"/>
      <c r="I211" s="487"/>
      <c r="J211" s="487"/>
      <c r="K211" s="487"/>
      <c r="L211" s="487"/>
      <c r="M211" s="487"/>
      <c r="N211" s="487"/>
      <c r="O211" s="487"/>
      <c r="P211" s="487"/>
      <c r="Q211" s="487"/>
      <c r="R211" s="487"/>
      <c r="S211" s="487"/>
      <c r="T211" s="487"/>
      <c r="U211" s="487"/>
      <c r="V211" s="487"/>
      <c r="W211" s="487"/>
      <c r="X211" s="487"/>
      <c r="Y211" s="487"/>
      <c r="Z211" s="487"/>
      <c r="AA211" s="487"/>
      <c r="AB211" s="487"/>
      <c r="AC211" s="487"/>
      <c r="AD211" s="487"/>
      <c r="AE211" s="487"/>
      <c r="AF211" s="487"/>
      <c r="AG211" s="487"/>
      <c r="AH211" s="487"/>
      <c r="AI211" s="487"/>
      <c r="AJ211" s="487"/>
      <c r="AK211" s="487"/>
      <c r="AL211" s="487"/>
      <c r="AM211" s="487"/>
      <c r="AN211" s="487"/>
      <c r="AO211" s="487"/>
      <c r="AP211" s="487"/>
      <c r="AQ211" s="487"/>
      <c r="AR211" s="487"/>
      <c r="AS211" s="487"/>
      <c r="AT211" s="487"/>
      <c r="AU211" s="487"/>
      <c r="AV211" s="487"/>
      <c r="AW211" s="487"/>
      <c r="AX211" s="487"/>
      <c r="AY211" s="487"/>
      <c r="AZ211" s="487"/>
      <c r="BA211" s="487"/>
      <c r="BB211" s="487"/>
      <c r="BC211" s="487"/>
      <c r="BD211" s="487"/>
      <c r="BE211" s="487"/>
      <c r="BF211" s="487"/>
      <c r="BG211" s="487"/>
      <c r="BH211" s="487"/>
      <c r="BI211" s="487"/>
      <c r="BJ211" s="487"/>
      <c r="BK211" s="487"/>
      <c r="BL211" s="487"/>
      <c r="BM211" s="487"/>
      <c r="BN211" s="487"/>
      <c r="BO211" s="487"/>
      <c r="BP211" s="487"/>
      <c r="BQ211" s="487"/>
      <c r="BR211" s="487"/>
      <c r="BS211" s="487"/>
      <c r="BT211" s="487"/>
      <c r="BU211" s="487"/>
      <c r="BV211" s="487"/>
      <c r="BW211" s="487"/>
      <c r="BX211" s="487"/>
      <c r="BY211" s="487"/>
      <c r="BZ211" s="59"/>
      <c r="CB211" s="30"/>
      <c r="CC211" s="30"/>
      <c r="CD211" s="30"/>
    </row>
    <row r="212" spans="1:88" ht="34.5" customHeight="1">
      <c r="B212" s="155"/>
      <c r="C212" s="487"/>
      <c r="D212" s="612" t="s">
        <v>324</v>
      </c>
      <c r="E212" s="613"/>
      <c r="F212" s="613"/>
      <c r="G212" s="613"/>
      <c r="H212" s="613"/>
      <c r="I212" s="613"/>
      <c r="J212" s="613"/>
      <c r="K212" s="613"/>
      <c r="L212" s="613"/>
      <c r="M212" s="613"/>
      <c r="N212" s="613"/>
      <c r="O212" s="613"/>
      <c r="P212" s="613"/>
      <c r="Q212" s="613"/>
      <c r="R212" s="613"/>
      <c r="S212" s="613"/>
      <c r="T212" s="613"/>
      <c r="U212" s="613"/>
      <c r="V212" s="613"/>
      <c r="W212" s="613"/>
      <c r="X212" s="613"/>
      <c r="Y212" s="613"/>
      <c r="Z212" s="590" t="str">
        <f>IF(OR(Z209="",Z210="",BN210=""),"",ROUNDDOWN(Z209/Z210/BN210/1000,1))</f>
        <v/>
      </c>
      <c r="AA212" s="591"/>
      <c r="AB212" s="591"/>
      <c r="AC212" s="591"/>
      <c r="AD212" s="591"/>
      <c r="AE212" s="591"/>
      <c r="AF212" s="591"/>
      <c r="AG212" s="591"/>
      <c r="AH212" s="591"/>
      <c r="AI212" s="591"/>
      <c r="AJ212" s="591"/>
      <c r="AK212" s="591"/>
      <c r="AL212" s="591"/>
      <c r="AM212" s="591"/>
      <c r="AN212" s="591"/>
      <c r="AO212" s="582" t="s">
        <v>181</v>
      </c>
      <c r="AP212" s="582"/>
      <c r="AQ212" s="582"/>
      <c r="AR212" s="582"/>
      <c r="AS212" s="582"/>
      <c r="AT212" s="582"/>
      <c r="AU212" s="582"/>
      <c r="AV212" s="582"/>
      <c r="AW212" s="582"/>
      <c r="AX212" s="582"/>
      <c r="AY212" s="582"/>
      <c r="AZ212" s="582"/>
      <c r="BA212" s="583"/>
      <c r="BB212" s="449"/>
      <c r="BC212" s="487"/>
      <c r="BD212" s="487"/>
      <c r="BE212" s="487"/>
      <c r="BF212" s="487"/>
      <c r="BG212" s="487"/>
      <c r="BH212" s="487"/>
      <c r="BI212" s="487"/>
      <c r="BJ212" s="487"/>
      <c r="BK212" s="487"/>
      <c r="BL212" s="487"/>
      <c r="BM212" s="487"/>
      <c r="BN212" s="487"/>
      <c r="BO212" s="487"/>
      <c r="BP212" s="487"/>
      <c r="BQ212" s="487"/>
      <c r="BR212" s="487"/>
      <c r="BS212" s="487"/>
      <c r="BT212" s="487"/>
      <c r="BU212" s="487"/>
      <c r="BV212" s="487"/>
      <c r="BW212" s="487"/>
      <c r="BX212" s="487"/>
      <c r="BY212" s="487"/>
      <c r="BZ212" s="59"/>
      <c r="CB212" s="30"/>
      <c r="CC212" s="30"/>
      <c r="CD212" s="30"/>
    </row>
    <row r="213" spans="1:88" ht="17.25" customHeight="1">
      <c r="B213" s="155"/>
      <c r="C213" s="487"/>
      <c r="D213" s="584" t="s">
        <v>322</v>
      </c>
      <c r="E213" s="584"/>
      <c r="F213" s="584"/>
      <c r="G213" s="584"/>
      <c r="H213" s="584"/>
      <c r="I213" s="584"/>
      <c r="J213" s="584"/>
      <c r="K213" s="584"/>
      <c r="L213" s="584"/>
      <c r="M213" s="584"/>
      <c r="N213" s="584"/>
      <c r="O213" s="584"/>
      <c r="P213" s="584"/>
      <c r="Q213" s="584"/>
      <c r="R213" s="584"/>
      <c r="S213" s="584"/>
      <c r="T213" s="584"/>
      <c r="U213" s="584"/>
      <c r="V213" s="584"/>
      <c r="W213" s="584"/>
      <c r="X213" s="584"/>
      <c r="Y213" s="584"/>
      <c r="Z213" s="590" t="str">
        <f>IF(Z212="","",IF(OR(AH118="",AZ118=""),"",IF(AH118=D217,AP217,IF(AH118=D218,AP218,IF(AH118=D219,AP219,IF(AH118=D220,AP220,IF(AH118=D221,AP220,IF(AH118=D222,AP220))))))))</f>
        <v/>
      </c>
      <c r="AA213" s="591"/>
      <c r="AB213" s="591"/>
      <c r="AC213" s="591"/>
      <c r="AD213" s="591"/>
      <c r="AE213" s="591"/>
      <c r="AF213" s="591"/>
      <c r="AG213" s="591"/>
      <c r="AH213" s="591"/>
      <c r="AI213" s="591"/>
      <c r="AJ213" s="591"/>
      <c r="AK213" s="591"/>
      <c r="AL213" s="591"/>
      <c r="AM213" s="591"/>
      <c r="AN213" s="591"/>
      <c r="AO213" s="582" t="s">
        <v>181</v>
      </c>
      <c r="AP213" s="582"/>
      <c r="AQ213" s="582"/>
      <c r="AR213" s="582"/>
      <c r="AS213" s="582"/>
      <c r="AT213" s="582"/>
      <c r="AU213" s="582"/>
      <c r="AV213" s="582"/>
      <c r="AW213" s="582"/>
      <c r="AX213" s="582"/>
      <c r="AY213" s="582"/>
      <c r="AZ213" s="582"/>
      <c r="BA213" s="583"/>
      <c r="BB213" s="487"/>
      <c r="BC213" s="487"/>
      <c r="BD213" s="487"/>
      <c r="BE213" s="487"/>
      <c r="BF213" s="487"/>
      <c r="BG213" s="487"/>
      <c r="BH213" s="487"/>
      <c r="BI213" s="487"/>
      <c r="BJ213" s="487"/>
      <c r="BK213" s="487"/>
      <c r="BL213" s="487"/>
      <c r="BM213" s="487"/>
      <c r="BN213" s="487"/>
      <c r="BO213" s="487"/>
      <c r="BP213" s="487"/>
      <c r="BQ213" s="487"/>
      <c r="BR213" s="487"/>
      <c r="BS213" s="487"/>
      <c r="BT213" s="487"/>
      <c r="BU213" s="487"/>
      <c r="BV213" s="487"/>
      <c r="BW213" s="487"/>
      <c r="BX213" s="487"/>
      <c r="BY213" s="487"/>
      <c r="BZ213" s="59"/>
      <c r="CB213" s="30"/>
      <c r="CC213" s="30"/>
      <c r="CD213" s="30"/>
    </row>
    <row r="214" spans="1:88" ht="17.25" customHeight="1">
      <c r="B214" s="155"/>
      <c r="C214" s="487"/>
      <c r="D214" s="512" t="s">
        <v>196</v>
      </c>
      <c r="E214" s="512"/>
      <c r="F214" s="512"/>
      <c r="G214" s="512"/>
      <c r="H214" s="512"/>
      <c r="I214" s="512"/>
      <c r="J214" s="512"/>
      <c r="K214" s="512"/>
      <c r="L214" s="512"/>
      <c r="M214" s="512"/>
      <c r="N214" s="512"/>
      <c r="O214" s="512"/>
      <c r="P214" s="512"/>
      <c r="Q214" s="512"/>
      <c r="R214" s="512"/>
      <c r="S214" s="512"/>
      <c r="T214" s="512"/>
      <c r="U214" s="512"/>
      <c r="V214" s="512"/>
      <c r="W214" s="512"/>
      <c r="X214" s="512"/>
      <c r="Y214" s="512"/>
      <c r="Z214" s="587" t="str">
        <f>IF(OR(Z212="",Z213=""),"",IF(Z213="×","×",IF(Z212&lt;=Z213,"○","×")))</f>
        <v/>
      </c>
      <c r="AA214" s="588"/>
      <c r="AB214" s="588"/>
      <c r="AC214" s="588"/>
      <c r="AD214" s="588"/>
      <c r="AE214" s="588"/>
      <c r="AF214" s="588"/>
      <c r="AG214" s="588"/>
      <c r="AH214" s="588"/>
      <c r="AI214" s="588"/>
      <c r="AJ214" s="588"/>
      <c r="AK214" s="588"/>
      <c r="AL214" s="588"/>
      <c r="AM214" s="588"/>
      <c r="AN214" s="589"/>
      <c r="AO214" s="159"/>
      <c r="AP214" s="159"/>
      <c r="AQ214" s="159"/>
      <c r="AR214" s="159"/>
      <c r="AS214" s="159"/>
      <c r="AT214" s="159"/>
      <c r="AU214" s="159"/>
      <c r="AV214" s="159"/>
      <c r="AW214" s="159"/>
      <c r="AX214" s="159"/>
      <c r="AY214" s="159"/>
      <c r="AZ214" s="159"/>
      <c r="BA214" s="159"/>
      <c r="BB214" s="487"/>
      <c r="BC214" s="487"/>
      <c r="BD214" s="487"/>
      <c r="BE214" s="487"/>
      <c r="BF214" s="487"/>
      <c r="BG214" s="487"/>
      <c r="BH214" s="487"/>
      <c r="BI214" s="487"/>
      <c r="BJ214" s="487"/>
      <c r="BK214" s="487"/>
      <c r="BL214" s="487"/>
      <c r="BM214" s="487"/>
      <c r="BN214" s="487"/>
      <c r="BO214" s="487"/>
      <c r="BP214" s="487"/>
      <c r="BQ214" s="487"/>
      <c r="BR214" s="487"/>
      <c r="BS214" s="487"/>
      <c r="BT214" s="487"/>
      <c r="BU214" s="487"/>
      <c r="BV214" s="487"/>
      <c r="BW214" s="487"/>
      <c r="BX214" s="487"/>
      <c r="BY214" s="487"/>
      <c r="BZ214" s="59"/>
      <c r="CB214" s="30"/>
      <c r="CC214" s="30"/>
      <c r="CD214" s="30"/>
    </row>
    <row r="215" spans="1:88" ht="17.25" customHeight="1">
      <c r="B215" s="155"/>
      <c r="C215" s="487"/>
      <c r="D215" s="487"/>
      <c r="E215" s="487"/>
      <c r="F215" s="487"/>
      <c r="G215" s="487"/>
      <c r="H215" s="487"/>
      <c r="I215" s="487"/>
      <c r="J215" s="487"/>
      <c r="K215" s="487"/>
      <c r="L215" s="487"/>
      <c r="M215" s="487"/>
      <c r="N215" s="487"/>
      <c r="O215" s="487"/>
      <c r="P215" s="487"/>
      <c r="Q215" s="487"/>
      <c r="R215" s="487"/>
      <c r="S215" s="487"/>
      <c r="T215" s="487"/>
      <c r="U215" s="487"/>
      <c r="V215" s="487"/>
      <c r="W215" s="487"/>
      <c r="X215" s="487"/>
      <c r="Y215" s="487"/>
      <c r="Z215" s="487"/>
      <c r="AA215" s="487"/>
      <c r="AB215" s="487"/>
      <c r="AC215" s="487"/>
      <c r="AD215" s="487"/>
      <c r="AE215" s="487"/>
      <c r="AF215" s="487"/>
      <c r="AG215" s="487"/>
      <c r="AH215" s="487"/>
      <c r="AI215" s="487"/>
      <c r="AJ215" s="487"/>
      <c r="AK215" s="487"/>
      <c r="AL215" s="487"/>
      <c r="AM215" s="487"/>
      <c r="AN215" s="487"/>
      <c r="AO215" s="487"/>
      <c r="AP215" s="487"/>
      <c r="AQ215" s="487"/>
      <c r="AR215" s="487"/>
      <c r="AS215" s="160"/>
      <c r="AT215" s="160"/>
      <c r="AU215" s="160"/>
      <c r="AV215" s="160"/>
      <c r="AW215" s="160"/>
      <c r="AX215" s="160"/>
      <c r="AY215" s="160"/>
      <c r="AZ215" s="160"/>
      <c r="BA215" s="160"/>
      <c r="BB215" s="160"/>
      <c r="BC215" s="160"/>
      <c r="BD215" s="160"/>
      <c r="BE215" s="160"/>
      <c r="BF215" s="160"/>
      <c r="BG215" s="160"/>
      <c r="BH215" s="160"/>
      <c r="BI215" s="160"/>
      <c r="BJ215" s="160"/>
      <c r="BK215" s="160"/>
      <c r="BL215" s="160"/>
      <c r="BM215" s="160"/>
      <c r="BN215" s="160"/>
      <c r="BO215" s="161" t="s">
        <v>191</v>
      </c>
      <c r="BP215" s="160"/>
      <c r="BQ215" s="160"/>
      <c r="BR215" s="160"/>
      <c r="BS215" s="160"/>
      <c r="BT215" s="160"/>
      <c r="BU215" s="160"/>
      <c r="BV215" s="160"/>
      <c r="BW215" s="160"/>
      <c r="BX215" s="160"/>
      <c r="BY215" s="487"/>
      <c r="BZ215" s="59"/>
      <c r="CB215" s="30"/>
      <c r="CC215" s="30"/>
      <c r="CD215" s="30"/>
    </row>
    <row r="216" spans="1:88" s="43" customFormat="1" ht="19.5" customHeight="1">
      <c r="A216" s="42"/>
      <c r="B216" s="162"/>
      <c r="C216" s="163"/>
      <c r="D216" s="564" t="s">
        <v>157</v>
      </c>
      <c r="E216" s="564"/>
      <c r="F216" s="564"/>
      <c r="G216" s="564"/>
      <c r="H216" s="564"/>
      <c r="I216" s="564"/>
      <c r="J216" s="564"/>
      <c r="K216" s="564"/>
      <c r="L216" s="564"/>
      <c r="M216" s="564"/>
      <c r="N216" s="564"/>
      <c r="O216" s="564"/>
      <c r="P216" s="564"/>
      <c r="Q216" s="564"/>
      <c r="R216" s="564"/>
      <c r="S216" s="564"/>
      <c r="T216" s="564"/>
      <c r="U216" s="564"/>
      <c r="V216" s="564"/>
      <c r="W216" s="564"/>
      <c r="X216" s="564"/>
      <c r="Y216" s="564"/>
      <c r="Z216" s="564"/>
      <c r="AA216" s="564"/>
      <c r="AB216" s="564"/>
      <c r="AC216" s="564"/>
      <c r="AD216" s="564"/>
      <c r="AE216" s="564"/>
      <c r="AF216" s="564"/>
      <c r="AG216" s="564"/>
      <c r="AH216" s="564"/>
      <c r="AI216" s="564"/>
      <c r="AJ216" s="564"/>
      <c r="AK216" s="564"/>
      <c r="AL216" s="564"/>
      <c r="AM216" s="564"/>
      <c r="AN216" s="564"/>
      <c r="AO216" s="564"/>
      <c r="AP216" s="537" t="s">
        <v>190</v>
      </c>
      <c r="AQ216" s="538"/>
      <c r="AR216" s="538"/>
      <c r="AS216" s="538"/>
      <c r="AT216" s="538"/>
      <c r="AU216" s="538"/>
      <c r="AV216" s="538"/>
      <c r="AW216" s="538"/>
      <c r="AX216" s="538"/>
      <c r="AY216" s="538"/>
      <c r="AZ216" s="538"/>
      <c r="BA216" s="538"/>
      <c r="BB216" s="538"/>
      <c r="BC216" s="538"/>
      <c r="BD216" s="538"/>
      <c r="BE216" s="538"/>
      <c r="BF216" s="538"/>
      <c r="BG216" s="538"/>
      <c r="BH216" s="538"/>
      <c r="BI216" s="538"/>
      <c r="BJ216" s="538"/>
      <c r="BK216" s="538"/>
      <c r="BL216" s="538"/>
      <c r="BM216" s="538"/>
      <c r="BN216" s="538"/>
      <c r="BO216" s="611"/>
      <c r="BP216" s="451"/>
      <c r="BQ216" s="163"/>
      <c r="BR216" s="163"/>
      <c r="BS216" s="163"/>
      <c r="BT216" s="163"/>
      <c r="BU216" s="163"/>
      <c r="BV216" s="163"/>
      <c r="BW216" s="163"/>
      <c r="BX216" s="163"/>
      <c r="BY216" s="163"/>
      <c r="BZ216" s="164"/>
      <c r="CB216" s="44"/>
      <c r="CC216" s="44"/>
      <c r="CD216" s="44"/>
      <c r="CE216" s="44"/>
    </row>
    <row r="217" spans="1:88" s="43" customFormat="1" ht="18" customHeight="1">
      <c r="A217" s="42"/>
      <c r="B217" s="162"/>
      <c r="C217" s="165"/>
      <c r="D217" s="554" t="s">
        <v>158</v>
      </c>
      <c r="E217" s="554"/>
      <c r="F217" s="554"/>
      <c r="G217" s="554"/>
      <c r="H217" s="554"/>
      <c r="I217" s="554"/>
      <c r="J217" s="554"/>
      <c r="K217" s="554"/>
      <c r="L217" s="554"/>
      <c r="M217" s="554"/>
      <c r="N217" s="554"/>
      <c r="O217" s="554"/>
      <c r="P217" s="554"/>
      <c r="Q217" s="554"/>
      <c r="R217" s="554"/>
      <c r="S217" s="554"/>
      <c r="T217" s="554"/>
      <c r="U217" s="554"/>
      <c r="V217" s="554"/>
      <c r="W217" s="554"/>
      <c r="X217" s="554"/>
      <c r="Y217" s="554"/>
      <c r="Z217" s="554"/>
      <c r="AA217" s="554"/>
      <c r="AB217" s="554"/>
      <c r="AC217" s="554"/>
      <c r="AD217" s="554"/>
      <c r="AE217" s="554"/>
      <c r="AF217" s="554"/>
      <c r="AG217" s="554"/>
      <c r="AH217" s="554"/>
      <c r="AI217" s="554"/>
      <c r="AJ217" s="554"/>
      <c r="AK217" s="554"/>
      <c r="AL217" s="554"/>
      <c r="AM217" s="554"/>
      <c r="AN217" s="554"/>
      <c r="AO217" s="554"/>
      <c r="AP217" s="592">
        <v>73.2</v>
      </c>
      <c r="AQ217" s="593"/>
      <c r="AR217" s="593"/>
      <c r="AS217" s="593"/>
      <c r="AT217" s="593"/>
      <c r="AU217" s="593"/>
      <c r="AV217" s="593"/>
      <c r="AW217" s="593"/>
      <c r="AX217" s="593"/>
      <c r="AY217" s="593"/>
      <c r="AZ217" s="593"/>
      <c r="BA217" s="593"/>
      <c r="BB217" s="593"/>
      <c r="BC217" s="593"/>
      <c r="BD217" s="593"/>
      <c r="BE217" s="593"/>
      <c r="BF217" s="593"/>
      <c r="BG217" s="593"/>
      <c r="BH217" s="593"/>
      <c r="BI217" s="593"/>
      <c r="BJ217" s="593"/>
      <c r="BK217" s="593"/>
      <c r="BL217" s="593"/>
      <c r="BM217" s="593"/>
      <c r="BN217" s="593"/>
      <c r="BO217" s="594"/>
      <c r="BP217" s="166"/>
      <c r="BQ217" s="166"/>
      <c r="BR217" s="166"/>
      <c r="BS217" s="166"/>
      <c r="BT217" s="166"/>
      <c r="BU217" s="166"/>
      <c r="BV217" s="166"/>
      <c r="BW217" s="166"/>
      <c r="BX217" s="165"/>
      <c r="BY217" s="165"/>
      <c r="BZ217" s="164"/>
      <c r="CB217" s="44"/>
      <c r="CC217" s="44"/>
      <c r="CD217" s="44"/>
      <c r="CE217" s="44"/>
    </row>
    <row r="218" spans="1:88" s="43" customFormat="1" ht="18" customHeight="1">
      <c r="A218" s="42"/>
      <c r="B218" s="162"/>
      <c r="C218" s="165"/>
      <c r="D218" s="554" t="s">
        <v>159</v>
      </c>
      <c r="E218" s="554"/>
      <c r="F218" s="554"/>
      <c r="G218" s="554"/>
      <c r="H218" s="554"/>
      <c r="I218" s="554"/>
      <c r="J218" s="554"/>
      <c r="K218" s="554"/>
      <c r="L218" s="554"/>
      <c r="M218" s="554"/>
      <c r="N218" s="554"/>
      <c r="O218" s="554"/>
      <c r="P218" s="554"/>
      <c r="Q218" s="554"/>
      <c r="R218" s="554"/>
      <c r="S218" s="554"/>
      <c r="T218" s="554"/>
      <c r="U218" s="554"/>
      <c r="V218" s="554"/>
      <c r="W218" s="554"/>
      <c r="X218" s="554"/>
      <c r="Y218" s="554"/>
      <c r="Z218" s="554"/>
      <c r="AA218" s="554"/>
      <c r="AB218" s="554"/>
      <c r="AC218" s="554"/>
      <c r="AD218" s="554"/>
      <c r="AE218" s="554"/>
      <c r="AF218" s="554"/>
      <c r="AG218" s="554"/>
      <c r="AH218" s="554"/>
      <c r="AI218" s="554"/>
      <c r="AJ218" s="554"/>
      <c r="AK218" s="554"/>
      <c r="AL218" s="554"/>
      <c r="AM218" s="554"/>
      <c r="AN218" s="554"/>
      <c r="AO218" s="554"/>
      <c r="AP218" s="592">
        <v>244.4</v>
      </c>
      <c r="AQ218" s="593"/>
      <c r="AR218" s="593"/>
      <c r="AS218" s="593"/>
      <c r="AT218" s="593"/>
      <c r="AU218" s="593"/>
      <c r="AV218" s="593"/>
      <c r="AW218" s="593"/>
      <c r="AX218" s="593"/>
      <c r="AY218" s="593"/>
      <c r="AZ218" s="593"/>
      <c r="BA218" s="593"/>
      <c r="BB218" s="593"/>
      <c r="BC218" s="593"/>
      <c r="BD218" s="593"/>
      <c r="BE218" s="593"/>
      <c r="BF218" s="593"/>
      <c r="BG218" s="593"/>
      <c r="BH218" s="593"/>
      <c r="BI218" s="593"/>
      <c r="BJ218" s="593"/>
      <c r="BK218" s="593"/>
      <c r="BL218" s="593"/>
      <c r="BM218" s="593"/>
      <c r="BN218" s="593"/>
      <c r="BO218" s="594"/>
      <c r="BP218" s="166"/>
      <c r="BQ218" s="166"/>
      <c r="BR218" s="166"/>
      <c r="BS218" s="166"/>
      <c r="BT218" s="166"/>
      <c r="BU218" s="166"/>
      <c r="BV218" s="166"/>
      <c r="BW218" s="166"/>
      <c r="BX218" s="165"/>
      <c r="BY218" s="165"/>
      <c r="BZ218" s="164"/>
      <c r="CB218" s="44"/>
      <c r="CC218" s="44"/>
      <c r="CD218" s="44"/>
      <c r="CE218" s="44"/>
    </row>
    <row r="219" spans="1:88" s="43" customFormat="1" ht="18" customHeight="1">
      <c r="A219" s="42"/>
      <c r="B219" s="162"/>
      <c r="C219" s="165"/>
      <c r="D219" s="554" t="s">
        <v>160</v>
      </c>
      <c r="E219" s="554"/>
      <c r="F219" s="554"/>
      <c r="G219" s="554"/>
      <c r="H219" s="554"/>
      <c r="I219" s="554"/>
      <c r="J219" s="554"/>
      <c r="K219" s="554"/>
      <c r="L219" s="554"/>
      <c r="M219" s="554"/>
      <c r="N219" s="554"/>
      <c r="O219" s="554"/>
      <c r="P219" s="554"/>
      <c r="Q219" s="554"/>
      <c r="R219" s="554"/>
      <c r="S219" s="554"/>
      <c r="T219" s="554"/>
      <c r="U219" s="554"/>
      <c r="V219" s="554"/>
      <c r="W219" s="554"/>
      <c r="X219" s="554"/>
      <c r="Y219" s="554"/>
      <c r="Z219" s="554"/>
      <c r="AA219" s="554"/>
      <c r="AB219" s="554"/>
      <c r="AC219" s="554"/>
      <c r="AD219" s="554"/>
      <c r="AE219" s="554"/>
      <c r="AF219" s="554"/>
      <c r="AG219" s="554"/>
      <c r="AH219" s="554"/>
      <c r="AI219" s="554"/>
      <c r="AJ219" s="554"/>
      <c r="AK219" s="554"/>
      <c r="AL219" s="554"/>
      <c r="AM219" s="554"/>
      <c r="AN219" s="554"/>
      <c r="AO219" s="554"/>
      <c r="AP219" s="592">
        <v>26.5</v>
      </c>
      <c r="AQ219" s="593"/>
      <c r="AR219" s="593"/>
      <c r="AS219" s="593"/>
      <c r="AT219" s="593"/>
      <c r="AU219" s="593"/>
      <c r="AV219" s="593"/>
      <c r="AW219" s="593"/>
      <c r="AX219" s="593"/>
      <c r="AY219" s="593"/>
      <c r="AZ219" s="593"/>
      <c r="BA219" s="593"/>
      <c r="BB219" s="593"/>
      <c r="BC219" s="593"/>
      <c r="BD219" s="593"/>
      <c r="BE219" s="593"/>
      <c r="BF219" s="593"/>
      <c r="BG219" s="593"/>
      <c r="BH219" s="593"/>
      <c r="BI219" s="593"/>
      <c r="BJ219" s="593"/>
      <c r="BK219" s="593"/>
      <c r="BL219" s="593"/>
      <c r="BM219" s="593"/>
      <c r="BN219" s="593"/>
      <c r="BO219" s="594"/>
      <c r="BP219" s="166"/>
      <c r="BQ219" s="166"/>
      <c r="BR219" s="166"/>
      <c r="BS219" s="166"/>
      <c r="BT219" s="166"/>
      <c r="BU219" s="166"/>
      <c r="BV219" s="166"/>
      <c r="BW219" s="166"/>
      <c r="BX219" s="165"/>
      <c r="BY219" s="165"/>
      <c r="BZ219" s="164"/>
      <c r="CB219" s="44"/>
      <c r="CC219" s="44"/>
      <c r="CD219" s="44"/>
      <c r="CE219" s="44"/>
      <c r="CF219" s="44"/>
      <c r="CG219" s="44"/>
      <c r="CH219" s="44"/>
      <c r="CI219" s="44"/>
      <c r="CJ219" s="44"/>
    </row>
    <row r="220" spans="1:88" s="43" customFormat="1" ht="18" customHeight="1">
      <c r="A220" s="42"/>
      <c r="B220" s="162"/>
      <c r="C220" s="165"/>
      <c r="D220" s="554" t="s">
        <v>161</v>
      </c>
      <c r="E220" s="554"/>
      <c r="F220" s="554"/>
      <c r="G220" s="554"/>
      <c r="H220" s="554"/>
      <c r="I220" s="554"/>
      <c r="J220" s="554"/>
      <c r="K220" s="554"/>
      <c r="L220" s="554"/>
      <c r="M220" s="554"/>
      <c r="N220" s="554"/>
      <c r="O220" s="554"/>
      <c r="P220" s="554"/>
      <c r="Q220" s="554"/>
      <c r="R220" s="554"/>
      <c r="S220" s="554"/>
      <c r="T220" s="554"/>
      <c r="U220" s="554"/>
      <c r="V220" s="554"/>
      <c r="W220" s="554"/>
      <c r="X220" s="554"/>
      <c r="Y220" s="554"/>
      <c r="Z220" s="554"/>
      <c r="AA220" s="554"/>
      <c r="AB220" s="554"/>
      <c r="AC220" s="554"/>
      <c r="AD220" s="554"/>
      <c r="AE220" s="554"/>
      <c r="AF220" s="554"/>
      <c r="AG220" s="554"/>
      <c r="AH220" s="554"/>
      <c r="AI220" s="554"/>
      <c r="AJ220" s="554"/>
      <c r="AK220" s="554"/>
      <c r="AL220" s="554"/>
      <c r="AM220" s="554"/>
      <c r="AN220" s="554"/>
      <c r="AO220" s="554"/>
      <c r="AP220" s="595">
        <v>244.4</v>
      </c>
      <c r="AQ220" s="596"/>
      <c r="AR220" s="596"/>
      <c r="AS220" s="596"/>
      <c r="AT220" s="596"/>
      <c r="AU220" s="596"/>
      <c r="AV220" s="596"/>
      <c r="AW220" s="596"/>
      <c r="AX220" s="596"/>
      <c r="AY220" s="596"/>
      <c r="AZ220" s="596"/>
      <c r="BA220" s="596"/>
      <c r="BB220" s="596"/>
      <c r="BC220" s="596"/>
      <c r="BD220" s="596"/>
      <c r="BE220" s="596"/>
      <c r="BF220" s="596"/>
      <c r="BG220" s="596"/>
      <c r="BH220" s="596"/>
      <c r="BI220" s="596"/>
      <c r="BJ220" s="596"/>
      <c r="BK220" s="596"/>
      <c r="BL220" s="596"/>
      <c r="BM220" s="596"/>
      <c r="BN220" s="596"/>
      <c r="BO220" s="597"/>
      <c r="BP220" s="166"/>
      <c r="BQ220" s="166"/>
      <c r="BR220" s="166"/>
      <c r="BS220" s="166"/>
      <c r="BT220" s="166"/>
      <c r="BU220" s="166"/>
      <c r="BV220" s="166"/>
      <c r="BW220" s="166"/>
      <c r="BX220" s="165"/>
      <c r="BY220" s="165"/>
      <c r="BZ220" s="164"/>
      <c r="CB220" s="44"/>
      <c r="CC220" s="44"/>
      <c r="CD220" s="44"/>
      <c r="CE220" s="44"/>
      <c r="CF220" s="44"/>
      <c r="CG220" s="44"/>
      <c r="CH220" s="44"/>
      <c r="CI220" s="44"/>
      <c r="CJ220" s="44"/>
    </row>
    <row r="221" spans="1:88" s="43" customFormat="1" ht="18" customHeight="1">
      <c r="A221" s="42"/>
      <c r="B221" s="162"/>
      <c r="C221" s="165"/>
      <c r="D221" s="554" t="s">
        <v>162</v>
      </c>
      <c r="E221" s="554"/>
      <c r="F221" s="554"/>
      <c r="G221" s="554"/>
      <c r="H221" s="554"/>
      <c r="I221" s="554"/>
      <c r="J221" s="554"/>
      <c r="K221" s="554"/>
      <c r="L221" s="554"/>
      <c r="M221" s="554"/>
      <c r="N221" s="554"/>
      <c r="O221" s="554"/>
      <c r="P221" s="554"/>
      <c r="Q221" s="554"/>
      <c r="R221" s="554"/>
      <c r="S221" s="554"/>
      <c r="T221" s="554"/>
      <c r="U221" s="554"/>
      <c r="V221" s="554"/>
      <c r="W221" s="554"/>
      <c r="X221" s="554"/>
      <c r="Y221" s="554"/>
      <c r="Z221" s="554"/>
      <c r="AA221" s="554"/>
      <c r="AB221" s="554"/>
      <c r="AC221" s="554"/>
      <c r="AD221" s="554"/>
      <c r="AE221" s="554"/>
      <c r="AF221" s="554"/>
      <c r="AG221" s="554"/>
      <c r="AH221" s="554"/>
      <c r="AI221" s="554"/>
      <c r="AJ221" s="554"/>
      <c r="AK221" s="554"/>
      <c r="AL221" s="554"/>
      <c r="AM221" s="554"/>
      <c r="AN221" s="554"/>
      <c r="AO221" s="554"/>
      <c r="AP221" s="598"/>
      <c r="AQ221" s="599"/>
      <c r="AR221" s="599"/>
      <c r="AS221" s="599"/>
      <c r="AT221" s="599"/>
      <c r="AU221" s="599"/>
      <c r="AV221" s="599"/>
      <c r="AW221" s="599"/>
      <c r="AX221" s="599"/>
      <c r="AY221" s="599"/>
      <c r="AZ221" s="599"/>
      <c r="BA221" s="599"/>
      <c r="BB221" s="599"/>
      <c r="BC221" s="599"/>
      <c r="BD221" s="599"/>
      <c r="BE221" s="599"/>
      <c r="BF221" s="599"/>
      <c r="BG221" s="599"/>
      <c r="BH221" s="599"/>
      <c r="BI221" s="599"/>
      <c r="BJ221" s="599"/>
      <c r="BK221" s="599"/>
      <c r="BL221" s="599"/>
      <c r="BM221" s="599"/>
      <c r="BN221" s="599"/>
      <c r="BO221" s="600"/>
      <c r="BP221" s="166"/>
      <c r="BQ221" s="166"/>
      <c r="BR221" s="166"/>
      <c r="BS221" s="166"/>
      <c r="BT221" s="166"/>
      <c r="BU221" s="166"/>
      <c r="BV221" s="166"/>
      <c r="BW221" s="166"/>
      <c r="BX221" s="165"/>
      <c r="BY221" s="165"/>
      <c r="BZ221" s="164"/>
      <c r="CB221" s="44"/>
      <c r="CC221" s="44"/>
      <c r="CD221" s="44"/>
      <c r="CE221" s="44"/>
      <c r="CF221" s="44"/>
      <c r="CG221" s="44"/>
      <c r="CH221" s="44"/>
      <c r="CI221" s="44"/>
      <c r="CJ221" s="44"/>
    </row>
    <row r="222" spans="1:88" s="43" customFormat="1" ht="18" customHeight="1">
      <c r="A222" s="42"/>
      <c r="B222" s="162"/>
      <c r="C222" s="165"/>
      <c r="D222" s="554" t="s">
        <v>163</v>
      </c>
      <c r="E222" s="554"/>
      <c r="F222" s="554"/>
      <c r="G222" s="554"/>
      <c r="H222" s="554"/>
      <c r="I222" s="554"/>
      <c r="J222" s="554"/>
      <c r="K222" s="554"/>
      <c r="L222" s="554"/>
      <c r="M222" s="554"/>
      <c r="N222" s="554"/>
      <c r="O222" s="554"/>
      <c r="P222" s="554"/>
      <c r="Q222" s="554"/>
      <c r="R222" s="554"/>
      <c r="S222" s="554"/>
      <c r="T222" s="554"/>
      <c r="U222" s="554"/>
      <c r="V222" s="554"/>
      <c r="W222" s="554"/>
      <c r="X222" s="554"/>
      <c r="Y222" s="554"/>
      <c r="Z222" s="554"/>
      <c r="AA222" s="554"/>
      <c r="AB222" s="554"/>
      <c r="AC222" s="554"/>
      <c r="AD222" s="554"/>
      <c r="AE222" s="554"/>
      <c r="AF222" s="554"/>
      <c r="AG222" s="554"/>
      <c r="AH222" s="554"/>
      <c r="AI222" s="554"/>
      <c r="AJ222" s="554"/>
      <c r="AK222" s="554"/>
      <c r="AL222" s="554"/>
      <c r="AM222" s="554"/>
      <c r="AN222" s="554"/>
      <c r="AO222" s="554"/>
      <c r="AP222" s="601"/>
      <c r="AQ222" s="602"/>
      <c r="AR222" s="602"/>
      <c r="AS222" s="602"/>
      <c r="AT222" s="602"/>
      <c r="AU222" s="602"/>
      <c r="AV222" s="602"/>
      <c r="AW222" s="602"/>
      <c r="AX222" s="602"/>
      <c r="AY222" s="602"/>
      <c r="AZ222" s="602"/>
      <c r="BA222" s="602"/>
      <c r="BB222" s="602"/>
      <c r="BC222" s="602"/>
      <c r="BD222" s="602"/>
      <c r="BE222" s="602"/>
      <c r="BF222" s="602"/>
      <c r="BG222" s="602"/>
      <c r="BH222" s="602"/>
      <c r="BI222" s="602"/>
      <c r="BJ222" s="602"/>
      <c r="BK222" s="602"/>
      <c r="BL222" s="602"/>
      <c r="BM222" s="602"/>
      <c r="BN222" s="602"/>
      <c r="BO222" s="603"/>
      <c r="BP222" s="166"/>
      <c r="BQ222" s="166"/>
      <c r="BR222" s="166"/>
      <c r="BS222" s="166"/>
      <c r="BT222" s="166"/>
      <c r="BU222" s="166"/>
      <c r="BV222" s="166"/>
      <c r="BW222" s="166"/>
      <c r="BX222" s="165"/>
      <c r="BY222" s="165"/>
      <c r="BZ222" s="164"/>
      <c r="CB222" s="44"/>
      <c r="CC222" s="44"/>
      <c r="CD222" s="44"/>
      <c r="CE222" s="44"/>
      <c r="CF222" s="44"/>
      <c r="CG222" s="44"/>
      <c r="CH222" s="44"/>
      <c r="CI222" s="44"/>
      <c r="CJ222" s="44"/>
    </row>
    <row r="223" spans="1:88" ht="12.75" customHeight="1" thickBot="1">
      <c r="B223" s="187"/>
      <c r="C223" s="188"/>
      <c r="D223" s="188"/>
      <c r="E223" s="188"/>
      <c r="F223" s="188"/>
      <c r="G223" s="188"/>
      <c r="H223" s="188"/>
      <c r="I223" s="188"/>
      <c r="J223" s="188"/>
      <c r="K223" s="188"/>
      <c r="L223" s="189"/>
      <c r="M223" s="189"/>
      <c r="N223" s="189"/>
      <c r="O223" s="189"/>
      <c r="P223" s="189"/>
      <c r="Q223" s="189"/>
      <c r="R223" s="189"/>
      <c r="S223" s="189"/>
      <c r="T223" s="189"/>
      <c r="U223" s="189"/>
      <c r="V223" s="189"/>
      <c r="W223" s="189"/>
      <c r="X223" s="189"/>
      <c r="Y223" s="189"/>
      <c r="Z223" s="189"/>
      <c r="AA223" s="189"/>
      <c r="AB223" s="189"/>
      <c r="AC223" s="189"/>
      <c r="AD223" s="189"/>
      <c r="AE223" s="189"/>
      <c r="AF223" s="189"/>
      <c r="AG223" s="189"/>
      <c r="AH223" s="189"/>
      <c r="AI223" s="189"/>
      <c r="AJ223" s="189"/>
      <c r="AK223" s="189"/>
      <c r="AL223" s="189"/>
      <c r="AM223" s="189"/>
      <c r="AN223" s="189"/>
      <c r="AO223" s="189"/>
      <c r="AP223" s="189"/>
      <c r="AQ223" s="189"/>
      <c r="AR223" s="189"/>
      <c r="AS223" s="189"/>
      <c r="AT223" s="189"/>
      <c r="AU223" s="189"/>
      <c r="AV223" s="189"/>
      <c r="AW223" s="189"/>
      <c r="AX223" s="189"/>
      <c r="AY223" s="189"/>
      <c r="AZ223" s="189"/>
      <c r="BA223" s="189"/>
      <c r="BB223" s="189"/>
      <c r="BC223" s="189"/>
      <c r="BD223" s="189"/>
      <c r="BE223" s="189"/>
      <c r="BF223" s="189"/>
      <c r="BG223" s="189"/>
      <c r="BH223" s="189"/>
      <c r="BI223" s="189"/>
      <c r="BJ223" s="189"/>
      <c r="BK223" s="189"/>
      <c r="BL223" s="189"/>
      <c r="BM223" s="189"/>
      <c r="BN223" s="189"/>
      <c r="BO223" s="189"/>
      <c r="BP223" s="189"/>
      <c r="BQ223" s="189"/>
      <c r="BR223" s="189"/>
      <c r="BS223" s="189"/>
      <c r="BT223" s="189"/>
      <c r="BU223" s="189"/>
      <c r="BV223" s="189"/>
      <c r="BW223" s="189"/>
      <c r="BX223" s="188"/>
      <c r="BY223" s="188"/>
      <c r="BZ223" s="190"/>
      <c r="CB223" s="30"/>
      <c r="CC223" s="30"/>
      <c r="CD223" s="30"/>
      <c r="CE223" s="30"/>
      <c r="CF223" s="30"/>
      <c r="CG223" s="30"/>
      <c r="CH223" s="30"/>
      <c r="CI223" s="30"/>
      <c r="CJ223" s="30"/>
    </row>
    <row r="224" spans="1:88" ht="17.25" customHeight="1">
      <c r="B224" s="490"/>
      <c r="C224" s="514" t="s">
        <v>302</v>
      </c>
      <c r="D224" s="514"/>
      <c r="E224" s="514"/>
      <c r="F224" s="514"/>
      <c r="G224" s="514"/>
      <c r="H224" s="514"/>
      <c r="I224" s="514"/>
      <c r="J224" s="514"/>
      <c r="K224" s="514"/>
      <c r="L224" s="514"/>
      <c r="M224" s="514"/>
      <c r="N224" s="514"/>
      <c r="O224" s="514"/>
      <c r="P224" s="514"/>
      <c r="Q224" s="514"/>
      <c r="R224" s="514"/>
      <c r="S224" s="514"/>
      <c r="T224" s="514"/>
      <c r="U224" s="514"/>
      <c r="V224" s="514"/>
      <c r="W224" s="514"/>
      <c r="X224" s="514"/>
      <c r="Y224" s="514"/>
      <c r="Z224" s="514"/>
      <c r="AA224" s="514"/>
      <c r="AB224" s="514"/>
      <c r="AC224" s="514"/>
      <c r="AD224" s="514"/>
      <c r="AE224" s="514"/>
      <c r="AF224" s="514"/>
      <c r="AG224" s="514"/>
      <c r="AH224" s="514"/>
      <c r="AI224" s="514"/>
      <c r="AJ224" s="514"/>
      <c r="AK224" s="514"/>
      <c r="AL224" s="514"/>
      <c r="AM224" s="514"/>
      <c r="AN224" s="514"/>
      <c r="AO224" s="514"/>
      <c r="AP224" s="514"/>
      <c r="AQ224" s="514"/>
      <c r="AR224" s="514"/>
      <c r="AS224" s="514"/>
      <c r="AT224" s="514"/>
      <c r="AU224" s="514"/>
      <c r="AV224" s="514"/>
      <c r="AW224" s="514"/>
      <c r="AX224" s="514"/>
      <c r="AY224" s="514"/>
      <c r="AZ224" s="514"/>
      <c r="BA224" s="514"/>
      <c r="BB224" s="514"/>
      <c r="BC224" s="514"/>
      <c r="BD224" s="514"/>
      <c r="BE224" s="514"/>
      <c r="BF224" s="514"/>
      <c r="BG224" s="514"/>
      <c r="BH224" s="514"/>
      <c r="BI224" s="514"/>
      <c r="BJ224" s="514"/>
      <c r="BK224" s="514"/>
      <c r="BL224" s="514"/>
      <c r="BM224" s="514"/>
      <c r="BN224" s="514"/>
      <c r="BO224" s="514"/>
      <c r="BP224" s="514"/>
      <c r="BQ224" s="514"/>
      <c r="BR224" s="514"/>
      <c r="BS224" s="514"/>
      <c r="BT224" s="514"/>
      <c r="BU224" s="514"/>
      <c r="BV224" s="514"/>
      <c r="BW224" s="514"/>
      <c r="BX224" s="514"/>
      <c r="BY224" s="514"/>
      <c r="BZ224" s="494"/>
      <c r="CB224" s="30"/>
      <c r="CC224" s="30"/>
      <c r="CD224" s="30"/>
    </row>
    <row r="225" spans="2:88" ht="17.25" customHeight="1">
      <c r="B225" s="155"/>
      <c r="C225" s="515"/>
      <c r="D225" s="515"/>
      <c r="E225" s="515"/>
      <c r="F225" s="515"/>
      <c r="G225" s="515"/>
      <c r="H225" s="515"/>
      <c r="I225" s="515"/>
      <c r="J225" s="515"/>
      <c r="K225" s="515"/>
      <c r="L225" s="515"/>
      <c r="M225" s="515"/>
      <c r="N225" s="515"/>
      <c r="O225" s="515"/>
      <c r="P225" s="515"/>
      <c r="Q225" s="515"/>
      <c r="R225" s="515"/>
      <c r="S225" s="515"/>
      <c r="T225" s="515"/>
      <c r="U225" s="515"/>
      <c r="V225" s="515"/>
      <c r="W225" s="515"/>
      <c r="X225" s="515"/>
      <c r="Y225" s="515"/>
      <c r="Z225" s="515"/>
      <c r="AA225" s="515"/>
      <c r="AB225" s="515"/>
      <c r="AC225" s="515"/>
      <c r="AD225" s="515"/>
      <c r="AE225" s="515"/>
      <c r="AF225" s="515"/>
      <c r="AG225" s="515"/>
      <c r="AH225" s="515"/>
      <c r="AI225" s="515"/>
      <c r="AJ225" s="515"/>
      <c r="AK225" s="515"/>
      <c r="AL225" s="515"/>
      <c r="AM225" s="515"/>
      <c r="AN225" s="515"/>
      <c r="AO225" s="515"/>
      <c r="AP225" s="515"/>
      <c r="AQ225" s="515"/>
      <c r="AR225" s="515"/>
      <c r="AS225" s="515"/>
      <c r="AT225" s="515"/>
      <c r="AU225" s="515"/>
      <c r="AV225" s="515"/>
      <c r="AW225" s="515"/>
      <c r="AX225" s="515"/>
      <c r="AY225" s="515"/>
      <c r="AZ225" s="515"/>
      <c r="BA225" s="515"/>
      <c r="BB225" s="515"/>
      <c r="BC225" s="515"/>
      <c r="BD225" s="515"/>
      <c r="BE225" s="515"/>
      <c r="BF225" s="515"/>
      <c r="BG225" s="515"/>
      <c r="BH225" s="515"/>
      <c r="BI225" s="515"/>
      <c r="BJ225" s="515"/>
      <c r="BK225" s="515"/>
      <c r="BL225" s="515"/>
      <c r="BM225" s="515"/>
      <c r="BN225" s="515"/>
      <c r="BO225" s="515"/>
      <c r="BP225" s="515"/>
      <c r="BQ225" s="515"/>
      <c r="BR225" s="515"/>
      <c r="BS225" s="515"/>
      <c r="BT225" s="515"/>
      <c r="BU225" s="515"/>
      <c r="BV225" s="515"/>
      <c r="BW225" s="515"/>
      <c r="BX225" s="515"/>
      <c r="BY225" s="515"/>
      <c r="BZ225" s="59"/>
      <c r="CB225" s="30"/>
      <c r="CE225" s="491" t="s">
        <v>312</v>
      </c>
      <c r="CF225" s="493">
        <f>'C-2①経費内訳表（１年目）'!U54</f>
        <v>0</v>
      </c>
    </row>
    <row r="226" spans="2:88" ht="17.25" customHeight="1">
      <c r="B226" s="155"/>
      <c r="C226" s="515"/>
      <c r="D226" s="515"/>
      <c r="E226" s="515"/>
      <c r="F226" s="515"/>
      <c r="G226" s="515"/>
      <c r="H226" s="515"/>
      <c r="I226" s="515"/>
      <c r="J226" s="515"/>
      <c r="K226" s="515"/>
      <c r="L226" s="515"/>
      <c r="M226" s="515"/>
      <c r="N226" s="515"/>
      <c r="O226" s="515"/>
      <c r="P226" s="515"/>
      <c r="Q226" s="515"/>
      <c r="R226" s="515"/>
      <c r="S226" s="515"/>
      <c r="T226" s="515"/>
      <c r="U226" s="515"/>
      <c r="V226" s="515"/>
      <c r="W226" s="515"/>
      <c r="X226" s="515"/>
      <c r="Y226" s="515"/>
      <c r="Z226" s="515"/>
      <c r="AA226" s="515"/>
      <c r="AB226" s="515"/>
      <c r="AC226" s="515"/>
      <c r="AD226" s="515"/>
      <c r="AE226" s="515"/>
      <c r="AF226" s="515"/>
      <c r="AG226" s="515"/>
      <c r="AH226" s="515"/>
      <c r="AI226" s="515"/>
      <c r="AJ226" s="515"/>
      <c r="AK226" s="515"/>
      <c r="AL226" s="515"/>
      <c r="AM226" s="515"/>
      <c r="AN226" s="515"/>
      <c r="AO226" s="515"/>
      <c r="AP226" s="515"/>
      <c r="AQ226" s="515"/>
      <c r="AR226" s="515"/>
      <c r="AS226" s="515"/>
      <c r="AT226" s="515"/>
      <c r="AU226" s="515"/>
      <c r="AV226" s="515"/>
      <c r="AW226" s="515"/>
      <c r="AX226" s="515"/>
      <c r="AY226" s="515"/>
      <c r="AZ226" s="515"/>
      <c r="BA226" s="515"/>
      <c r="BB226" s="515"/>
      <c r="BC226" s="515"/>
      <c r="BD226" s="515"/>
      <c r="BE226" s="515"/>
      <c r="BF226" s="515"/>
      <c r="BG226" s="515"/>
      <c r="BH226" s="515"/>
      <c r="BI226" s="515"/>
      <c r="BJ226" s="515"/>
      <c r="BK226" s="515"/>
      <c r="BL226" s="515"/>
      <c r="BM226" s="515"/>
      <c r="BN226" s="515"/>
      <c r="BO226" s="515"/>
      <c r="BP226" s="515"/>
      <c r="BQ226" s="515"/>
      <c r="BR226" s="515"/>
      <c r="BS226" s="515"/>
      <c r="BT226" s="515"/>
      <c r="BU226" s="515"/>
      <c r="BV226" s="515"/>
      <c r="BW226" s="515"/>
      <c r="BX226" s="515"/>
      <c r="BY226" s="515"/>
      <c r="BZ226" s="59"/>
      <c r="CB226" s="30"/>
      <c r="CC226" s="30"/>
      <c r="CE226" s="491" t="s">
        <v>313</v>
      </c>
      <c r="CF226" s="493">
        <f>'C-2②経費内訳表（２年目）'!U54</f>
        <v>0</v>
      </c>
    </row>
    <row r="227" spans="2:88" ht="17.25" customHeight="1">
      <c r="B227" s="155"/>
      <c r="C227" s="58"/>
      <c r="D227" s="505" t="s">
        <v>308</v>
      </c>
      <c r="E227" s="505"/>
      <c r="F227" s="505"/>
      <c r="G227" s="505"/>
      <c r="H227" s="505"/>
      <c r="I227" s="505"/>
      <c r="J227" s="505"/>
      <c r="K227" s="505"/>
      <c r="L227" s="505"/>
      <c r="M227" s="505"/>
      <c r="N227" s="505"/>
      <c r="O227" s="505"/>
      <c r="P227" s="505"/>
      <c r="Q227" s="505"/>
      <c r="R227" s="505"/>
      <c r="S227" s="505"/>
      <c r="T227" s="505"/>
      <c r="U227" s="505"/>
      <c r="V227" s="505"/>
      <c r="W227" s="505"/>
      <c r="X227" s="505"/>
      <c r="Y227" s="505"/>
      <c r="Z227" s="516" t="str">
        <f>IF(AH121="","",IF(AH121="再エネ併設用"," ",ROUNDDOWN(CF227/1000,0)))</f>
        <v/>
      </c>
      <c r="AA227" s="517"/>
      <c r="AB227" s="517"/>
      <c r="AC227" s="517"/>
      <c r="AD227" s="517"/>
      <c r="AE227" s="517"/>
      <c r="AF227" s="517"/>
      <c r="AG227" s="517"/>
      <c r="AH227" s="517"/>
      <c r="AI227" s="517"/>
      <c r="AJ227" s="517"/>
      <c r="AK227" s="517"/>
      <c r="AL227" s="517"/>
      <c r="AM227" s="517"/>
      <c r="AN227" s="517"/>
      <c r="AO227" s="508" t="s">
        <v>184</v>
      </c>
      <c r="AP227" s="508"/>
      <c r="AQ227" s="508"/>
      <c r="AR227" s="508"/>
      <c r="AS227" s="508"/>
      <c r="AT227" s="508"/>
      <c r="AU227" s="508"/>
      <c r="AV227" s="509"/>
      <c r="AW227" s="521" t="str">
        <f>IF($V$121="","",IF($AH$121="再エネ併設用","※再エネ併設用のため空欄",""))</f>
        <v/>
      </c>
      <c r="AX227" s="522"/>
      <c r="AY227" s="522"/>
      <c r="AZ227" s="522"/>
      <c r="BA227" s="522"/>
      <c r="BB227" s="522"/>
      <c r="BC227" s="522"/>
      <c r="BD227" s="522"/>
      <c r="BE227" s="522"/>
      <c r="BF227" s="522"/>
      <c r="BG227" s="522"/>
      <c r="BH227" s="522"/>
      <c r="BI227" s="522"/>
      <c r="BJ227" s="522"/>
      <c r="BK227" s="522"/>
      <c r="BL227" s="522"/>
      <c r="BM227" s="522"/>
      <c r="BN227" s="522"/>
      <c r="BO227" s="522"/>
      <c r="BP227" s="522"/>
      <c r="BQ227" s="522"/>
      <c r="BR227" s="522"/>
      <c r="BS227" s="522"/>
      <c r="BT227" s="522"/>
      <c r="BU227" s="522"/>
      <c r="BV227" s="522"/>
      <c r="BW227" s="522"/>
      <c r="BX227" s="522"/>
      <c r="BY227" s="58"/>
      <c r="BZ227" s="59"/>
      <c r="CB227" s="30"/>
      <c r="CC227" s="30"/>
      <c r="CD227" s="30"/>
      <c r="CE227" s="30"/>
      <c r="CF227" s="492">
        <f>SUM(CF225:CF226)</f>
        <v>0</v>
      </c>
      <c r="CG227" s="30"/>
      <c r="CH227" s="30"/>
      <c r="CI227" s="30"/>
      <c r="CJ227" s="30"/>
    </row>
    <row r="228" spans="2:88" ht="17.25" customHeight="1">
      <c r="B228" s="155"/>
      <c r="C228" s="58"/>
      <c r="D228" s="518" t="s">
        <v>309</v>
      </c>
      <c r="E228" s="518"/>
      <c r="F228" s="518"/>
      <c r="G228" s="518"/>
      <c r="H228" s="518"/>
      <c r="I228" s="518"/>
      <c r="J228" s="518"/>
      <c r="K228" s="518"/>
      <c r="L228" s="518"/>
      <c r="M228" s="518"/>
      <c r="N228" s="518"/>
      <c r="O228" s="518"/>
      <c r="P228" s="518"/>
      <c r="Q228" s="518"/>
      <c r="R228" s="518"/>
      <c r="S228" s="518"/>
      <c r="T228" s="518"/>
      <c r="U228" s="518"/>
      <c r="V228" s="518"/>
      <c r="W228" s="518"/>
      <c r="X228" s="518"/>
      <c r="Y228" s="518"/>
      <c r="Z228" s="519" t="str">
        <f>IF(AZ121="","",IF(AH121="再エネ併設用","",AZ121))</f>
        <v/>
      </c>
      <c r="AA228" s="520"/>
      <c r="AB228" s="520"/>
      <c r="AC228" s="520"/>
      <c r="AD228" s="520"/>
      <c r="AE228" s="520"/>
      <c r="AF228" s="520"/>
      <c r="AG228" s="520"/>
      <c r="AH228" s="520"/>
      <c r="AI228" s="520"/>
      <c r="AJ228" s="520"/>
      <c r="AK228" s="520"/>
      <c r="AL228" s="520"/>
      <c r="AM228" s="520"/>
      <c r="AN228" s="520"/>
      <c r="AO228" s="508" t="s">
        <v>12</v>
      </c>
      <c r="AP228" s="508"/>
      <c r="AQ228" s="508"/>
      <c r="AR228" s="508"/>
      <c r="AS228" s="508"/>
      <c r="AT228" s="508"/>
      <c r="AU228" s="508"/>
      <c r="AV228" s="509"/>
      <c r="AW228" s="450"/>
      <c r="AX228" s="100"/>
      <c r="AY228" s="100"/>
      <c r="AZ228" s="100"/>
      <c r="BA228" s="100"/>
      <c r="BB228" s="100"/>
      <c r="BC228" s="100"/>
      <c r="BD228" s="100"/>
      <c r="BE228" s="100"/>
      <c r="BF228" s="100"/>
      <c r="BG228" s="100"/>
      <c r="BH228" s="100"/>
      <c r="BI228" s="100"/>
      <c r="BJ228" s="100"/>
      <c r="BK228" s="100"/>
      <c r="BL228" s="100"/>
      <c r="BM228" s="100"/>
      <c r="BN228" s="100"/>
      <c r="BO228" s="100"/>
      <c r="BP228" s="100"/>
      <c r="BQ228" s="100"/>
      <c r="BR228" s="100"/>
      <c r="BS228" s="100"/>
      <c r="BT228" s="100"/>
      <c r="BU228" s="100"/>
      <c r="BV228" s="100"/>
      <c r="BW228" s="100"/>
      <c r="BX228" s="58"/>
      <c r="BY228" s="58"/>
      <c r="BZ228" s="59"/>
      <c r="CB228" s="30"/>
      <c r="CC228" s="30"/>
      <c r="CD228" s="30"/>
      <c r="CE228" s="30"/>
      <c r="CF228" s="30"/>
      <c r="CG228" s="30"/>
      <c r="CH228" s="30"/>
      <c r="CI228" s="30"/>
      <c r="CJ228" s="30"/>
    </row>
    <row r="229" spans="2:88" ht="17.25" customHeight="1">
      <c r="B229" s="155"/>
      <c r="C229" s="58"/>
      <c r="D229" s="505" t="s">
        <v>310</v>
      </c>
      <c r="E229" s="505"/>
      <c r="F229" s="505"/>
      <c r="G229" s="505"/>
      <c r="H229" s="505"/>
      <c r="I229" s="505"/>
      <c r="J229" s="505"/>
      <c r="K229" s="505"/>
      <c r="L229" s="505"/>
      <c r="M229" s="505"/>
      <c r="N229" s="505"/>
      <c r="O229" s="505"/>
      <c r="P229" s="505"/>
      <c r="Q229" s="505"/>
      <c r="R229" s="505"/>
      <c r="S229" s="505"/>
      <c r="T229" s="505"/>
      <c r="U229" s="505"/>
      <c r="V229" s="505"/>
      <c r="W229" s="505"/>
      <c r="X229" s="505"/>
      <c r="Y229" s="505"/>
      <c r="Z229" s="506" t="str">
        <f>IF(Z228="","",ROUNDDOWN(Z227/Z228,0))</f>
        <v/>
      </c>
      <c r="AA229" s="507"/>
      <c r="AB229" s="507"/>
      <c r="AC229" s="507"/>
      <c r="AD229" s="507"/>
      <c r="AE229" s="507"/>
      <c r="AF229" s="507"/>
      <c r="AG229" s="507"/>
      <c r="AH229" s="507"/>
      <c r="AI229" s="507"/>
      <c r="AJ229" s="507"/>
      <c r="AK229" s="507"/>
      <c r="AL229" s="507"/>
      <c r="AM229" s="507"/>
      <c r="AN229" s="507"/>
      <c r="AO229" s="508" t="s">
        <v>311</v>
      </c>
      <c r="AP229" s="508"/>
      <c r="AQ229" s="508"/>
      <c r="AR229" s="508"/>
      <c r="AS229" s="508"/>
      <c r="AT229" s="508"/>
      <c r="AU229" s="508"/>
      <c r="AV229" s="509"/>
      <c r="AW229" s="100"/>
      <c r="AX229" s="100"/>
      <c r="AY229" s="100"/>
      <c r="AZ229" s="100"/>
      <c r="BA229" s="100"/>
      <c r="BB229" s="100"/>
      <c r="BC229" s="100"/>
      <c r="BD229" s="100"/>
      <c r="BE229" s="100"/>
      <c r="BF229" s="100"/>
      <c r="BG229" s="100"/>
      <c r="BH229" s="100"/>
      <c r="BI229" s="100"/>
      <c r="BJ229" s="100"/>
      <c r="BK229" s="100"/>
      <c r="BL229" s="100"/>
      <c r="BM229" s="100"/>
      <c r="BN229" s="100"/>
      <c r="BO229" s="100"/>
      <c r="BP229" s="100"/>
      <c r="BQ229" s="100"/>
      <c r="BR229" s="100"/>
      <c r="BS229" s="100"/>
      <c r="BT229" s="100"/>
      <c r="BU229" s="100"/>
      <c r="BV229" s="100"/>
      <c r="BW229" s="100"/>
      <c r="BX229" s="58"/>
      <c r="BY229" s="58"/>
      <c r="BZ229" s="59"/>
      <c r="CB229" s="30"/>
      <c r="CC229" s="30"/>
      <c r="CD229" s="30"/>
      <c r="CE229" s="30"/>
      <c r="CF229" s="30"/>
      <c r="CG229" s="30"/>
      <c r="CH229" s="30"/>
      <c r="CI229" s="30"/>
      <c r="CJ229" s="30"/>
    </row>
    <row r="230" spans="2:88" ht="17.25" customHeight="1">
      <c r="B230" s="155"/>
      <c r="C230" s="58"/>
      <c r="D230" s="505" t="s">
        <v>314</v>
      </c>
      <c r="E230" s="505"/>
      <c r="F230" s="505"/>
      <c r="G230" s="505"/>
      <c r="H230" s="505"/>
      <c r="I230" s="505"/>
      <c r="J230" s="505"/>
      <c r="K230" s="505"/>
      <c r="L230" s="505"/>
      <c r="M230" s="505"/>
      <c r="N230" s="505"/>
      <c r="O230" s="505"/>
      <c r="P230" s="505"/>
      <c r="Q230" s="505"/>
      <c r="R230" s="505"/>
      <c r="S230" s="505"/>
      <c r="T230" s="505"/>
      <c r="U230" s="505"/>
      <c r="V230" s="505"/>
      <c r="W230" s="505"/>
      <c r="X230" s="505"/>
      <c r="Y230" s="505"/>
      <c r="Z230" s="510" t="str">
        <f>IF(Z228="","",IF(AH121=D234,AH234,IF(AH121=D235,AH235)))</f>
        <v/>
      </c>
      <c r="AA230" s="510"/>
      <c r="AB230" s="510"/>
      <c r="AC230" s="510"/>
      <c r="AD230" s="510"/>
      <c r="AE230" s="510"/>
      <c r="AF230" s="510"/>
      <c r="AG230" s="510"/>
      <c r="AH230" s="510"/>
      <c r="AI230" s="510"/>
      <c r="AJ230" s="510"/>
      <c r="AK230" s="510"/>
      <c r="AL230" s="510"/>
      <c r="AM230" s="510"/>
      <c r="AN230" s="511"/>
      <c r="AO230" s="508" t="s">
        <v>311</v>
      </c>
      <c r="AP230" s="508"/>
      <c r="AQ230" s="508"/>
      <c r="AR230" s="508"/>
      <c r="AS230" s="508"/>
      <c r="AT230" s="508"/>
      <c r="AU230" s="508"/>
      <c r="AV230" s="509"/>
      <c r="AW230" s="100"/>
      <c r="AX230" s="100"/>
      <c r="AY230" s="100"/>
      <c r="AZ230" s="100"/>
      <c r="BA230" s="100"/>
      <c r="BB230" s="100"/>
      <c r="BC230" s="100"/>
      <c r="BD230" s="100"/>
      <c r="BE230" s="100"/>
      <c r="BF230" s="100"/>
      <c r="BG230" s="100"/>
      <c r="BH230" s="100"/>
      <c r="BI230" s="100"/>
      <c r="BJ230" s="100"/>
      <c r="BK230" s="100"/>
      <c r="BL230" s="100"/>
      <c r="BM230" s="100"/>
      <c r="BN230" s="100"/>
      <c r="BO230" s="100"/>
      <c r="BP230" s="100"/>
      <c r="BQ230" s="100"/>
      <c r="BR230" s="100"/>
      <c r="BS230" s="100"/>
      <c r="BT230" s="100"/>
      <c r="BU230" s="100"/>
      <c r="BV230" s="100"/>
      <c r="BW230" s="100"/>
      <c r="BX230" s="58"/>
      <c r="BY230" s="58"/>
      <c r="BZ230" s="59"/>
      <c r="CB230" s="30"/>
      <c r="CC230" s="30"/>
      <c r="CD230" s="30"/>
      <c r="CE230" s="30"/>
      <c r="CF230" s="30"/>
      <c r="CG230" s="30"/>
      <c r="CH230" s="30"/>
      <c r="CI230" s="30"/>
      <c r="CJ230" s="30"/>
    </row>
    <row r="231" spans="2:88" ht="17.25" customHeight="1">
      <c r="B231" s="155"/>
      <c r="C231" s="58"/>
      <c r="D231" s="512" t="s">
        <v>196</v>
      </c>
      <c r="E231" s="512"/>
      <c r="F231" s="512"/>
      <c r="G231" s="512"/>
      <c r="H231" s="512"/>
      <c r="I231" s="512"/>
      <c r="J231" s="512"/>
      <c r="K231" s="512"/>
      <c r="L231" s="512"/>
      <c r="M231" s="512"/>
      <c r="N231" s="512"/>
      <c r="O231" s="512"/>
      <c r="P231" s="512"/>
      <c r="Q231" s="512"/>
      <c r="R231" s="512"/>
      <c r="S231" s="512"/>
      <c r="T231" s="512"/>
      <c r="U231" s="512"/>
      <c r="V231" s="512"/>
      <c r="W231" s="512"/>
      <c r="X231" s="512"/>
      <c r="Y231" s="512"/>
      <c r="Z231" s="513" t="str">
        <f>IF(Z228="","",IF(Z229&lt;=Z230,"○","×"))</f>
        <v/>
      </c>
      <c r="AA231" s="513"/>
      <c r="AB231" s="513"/>
      <c r="AC231" s="513"/>
      <c r="AD231" s="513"/>
      <c r="AE231" s="513"/>
      <c r="AF231" s="513"/>
      <c r="AG231" s="513"/>
      <c r="AH231" s="513"/>
      <c r="AI231" s="513"/>
      <c r="AJ231" s="513"/>
      <c r="AK231" s="513"/>
      <c r="AL231" s="513"/>
      <c r="AM231" s="513"/>
      <c r="AN231" s="513"/>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0"/>
      <c r="BR231" s="100"/>
      <c r="BS231" s="100"/>
      <c r="BT231" s="100"/>
      <c r="BU231" s="100"/>
      <c r="BV231" s="100"/>
      <c r="BW231" s="100"/>
      <c r="BX231" s="58"/>
      <c r="BY231" s="58"/>
      <c r="BZ231" s="59"/>
      <c r="CB231" s="30"/>
      <c r="CC231" s="30"/>
      <c r="CD231" s="30"/>
      <c r="CE231" s="30"/>
      <c r="CF231" s="30"/>
      <c r="CG231" s="30"/>
      <c r="CH231" s="30"/>
      <c r="CI231" s="30"/>
      <c r="CJ231" s="30"/>
    </row>
    <row r="232" spans="2:88" ht="17.25" customHeight="1">
      <c r="B232" s="155"/>
      <c r="C232" s="58"/>
      <c r="D232" s="58"/>
      <c r="E232" s="58"/>
      <c r="F232" s="58"/>
      <c r="G232" s="58"/>
      <c r="H232" s="58"/>
      <c r="I232" s="58"/>
      <c r="J232" s="58"/>
      <c r="K232" s="58"/>
      <c r="L232" s="100"/>
      <c r="M232" s="100"/>
      <c r="N232" s="100"/>
      <c r="O232" s="100"/>
      <c r="P232" s="100"/>
      <c r="Q232" s="100"/>
      <c r="R232" s="100"/>
      <c r="S232" s="100"/>
      <c r="T232" s="100"/>
      <c r="U232" s="100"/>
      <c r="V232" s="100"/>
      <c r="W232" s="100"/>
      <c r="X232" s="100"/>
      <c r="Y232" s="100"/>
      <c r="Z232" s="100"/>
      <c r="AA232" s="100"/>
      <c r="AB232" s="100"/>
      <c r="AC232" s="100"/>
      <c r="AD232" s="100"/>
      <c r="AE232" s="100"/>
      <c r="AF232" s="100"/>
      <c r="AG232" s="100"/>
      <c r="AH232" s="100"/>
      <c r="AI232" s="100"/>
      <c r="AJ232" s="100"/>
      <c r="AK232" s="100"/>
      <c r="AL232" s="100"/>
      <c r="AM232" s="100"/>
      <c r="AN232" s="100"/>
      <c r="AO232" s="100"/>
      <c r="AP232" s="100"/>
      <c r="AQ232" s="100"/>
      <c r="AR232" s="100"/>
      <c r="AS232" s="100"/>
      <c r="AT232" s="100"/>
      <c r="AU232" s="100"/>
      <c r="AV232" s="100"/>
      <c r="AW232" s="100"/>
      <c r="AX232" s="100"/>
      <c r="AY232" s="100"/>
      <c r="AZ232" s="100"/>
      <c r="BA232" s="100"/>
      <c r="BB232" s="100"/>
      <c r="BC232" s="100"/>
      <c r="BD232" s="100"/>
      <c r="BE232" s="100"/>
      <c r="BF232" s="100"/>
      <c r="BG232" s="100"/>
      <c r="BH232" s="100"/>
      <c r="BI232" s="100"/>
      <c r="BJ232" s="100"/>
      <c r="BK232" s="100"/>
      <c r="BL232" s="100"/>
      <c r="BM232" s="100"/>
      <c r="BN232" s="100"/>
      <c r="BO232" s="100"/>
      <c r="BP232" s="100"/>
      <c r="BQ232" s="100"/>
      <c r="BR232" s="100"/>
      <c r="BS232" s="100"/>
      <c r="BT232" s="100"/>
      <c r="BU232" s="100"/>
      <c r="BV232" s="100"/>
      <c r="BW232" s="100"/>
      <c r="BX232" s="58"/>
      <c r="BY232" s="58"/>
      <c r="BZ232" s="59"/>
      <c r="CB232" s="30"/>
      <c r="CC232" s="30"/>
      <c r="CD232" s="30"/>
      <c r="CE232" s="30"/>
      <c r="CF232" s="30"/>
      <c r="CG232" s="30"/>
      <c r="CH232" s="30"/>
      <c r="CI232" s="30"/>
      <c r="CJ232" s="30"/>
    </row>
    <row r="233" spans="2:88" ht="17.25" customHeight="1">
      <c r="B233" s="155"/>
      <c r="C233" s="58"/>
      <c r="D233" s="502" t="s">
        <v>315</v>
      </c>
      <c r="E233" s="502"/>
      <c r="F233" s="502"/>
      <c r="G233" s="502"/>
      <c r="H233" s="502"/>
      <c r="I233" s="502"/>
      <c r="J233" s="502"/>
      <c r="K233" s="502"/>
      <c r="L233" s="503" t="s">
        <v>316</v>
      </c>
      <c r="M233" s="503"/>
      <c r="N233" s="503"/>
      <c r="O233" s="503"/>
      <c r="P233" s="503"/>
      <c r="Q233" s="503"/>
      <c r="R233" s="503"/>
      <c r="S233" s="503"/>
      <c r="T233" s="503"/>
      <c r="U233" s="503"/>
      <c r="V233" s="503"/>
      <c r="W233" s="503"/>
      <c r="X233" s="503"/>
      <c r="Y233" s="503"/>
      <c r="Z233" s="503"/>
      <c r="AA233" s="503"/>
      <c r="AB233" s="503"/>
      <c r="AC233" s="503"/>
      <c r="AD233" s="503"/>
      <c r="AE233" s="503"/>
      <c r="AF233" s="503"/>
      <c r="AG233" s="503"/>
      <c r="AH233" s="503" t="s">
        <v>317</v>
      </c>
      <c r="AI233" s="503"/>
      <c r="AJ233" s="503"/>
      <c r="AK233" s="503"/>
      <c r="AL233" s="503"/>
      <c r="AM233" s="503"/>
      <c r="AN233" s="503"/>
      <c r="AO233" s="503"/>
      <c r="AP233" s="503"/>
      <c r="AQ233" s="503"/>
      <c r="AR233" s="503"/>
      <c r="AS233" s="503"/>
      <c r="AT233" s="503"/>
      <c r="AU233" s="503"/>
      <c r="AV233" s="503"/>
      <c r="AW233" s="503"/>
      <c r="AX233" s="503"/>
      <c r="AY233" s="503"/>
      <c r="AZ233" s="503"/>
      <c r="BA233" s="503"/>
      <c r="BB233" s="450"/>
      <c r="BC233" s="100"/>
      <c r="BD233" s="100"/>
      <c r="BE233" s="100"/>
      <c r="BF233" s="100"/>
      <c r="BG233" s="100"/>
      <c r="BH233" s="100"/>
      <c r="BI233" s="100"/>
      <c r="BJ233" s="100"/>
      <c r="BK233" s="100"/>
      <c r="BL233" s="100"/>
      <c r="BM233" s="100"/>
      <c r="BN233" s="100"/>
      <c r="BO233" s="100"/>
      <c r="BP233" s="100"/>
      <c r="BQ233" s="100"/>
      <c r="BR233" s="100"/>
      <c r="BS233" s="100"/>
      <c r="BT233" s="100"/>
      <c r="BU233" s="100"/>
      <c r="BV233" s="100"/>
      <c r="BW233" s="100"/>
      <c r="BX233" s="58"/>
      <c r="BY233" s="58"/>
      <c r="BZ233" s="59"/>
      <c r="CB233" s="30"/>
      <c r="CC233" s="30"/>
      <c r="CD233" s="30"/>
      <c r="CE233" s="30"/>
      <c r="CF233" s="30"/>
      <c r="CG233" s="30"/>
      <c r="CH233" s="30"/>
      <c r="CI233" s="30"/>
      <c r="CJ233" s="30"/>
    </row>
    <row r="234" spans="2:88" ht="17.25" customHeight="1">
      <c r="B234" s="155"/>
      <c r="C234" s="58"/>
      <c r="D234" s="502" t="s">
        <v>318</v>
      </c>
      <c r="E234" s="502"/>
      <c r="F234" s="502"/>
      <c r="G234" s="502"/>
      <c r="H234" s="502"/>
      <c r="I234" s="502"/>
      <c r="J234" s="502"/>
      <c r="K234" s="502"/>
      <c r="L234" s="503" t="s">
        <v>320</v>
      </c>
      <c r="M234" s="503"/>
      <c r="N234" s="503"/>
      <c r="O234" s="503"/>
      <c r="P234" s="503"/>
      <c r="Q234" s="503"/>
      <c r="R234" s="503"/>
      <c r="S234" s="503"/>
      <c r="T234" s="503"/>
      <c r="U234" s="503"/>
      <c r="V234" s="503"/>
      <c r="W234" s="503"/>
      <c r="X234" s="503"/>
      <c r="Y234" s="503"/>
      <c r="Z234" s="503"/>
      <c r="AA234" s="503"/>
      <c r="AB234" s="503"/>
      <c r="AC234" s="503"/>
      <c r="AD234" s="503"/>
      <c r="AE234" s="503"/>
      <c r="AF234" s="503"/>
      <c r="AG234" s="503"/>
      <c r="AH234" s="504">
        <v>210</v>
      </c>
      <c r="AI234" s="504"/>
      <c r="AJ234" s="504"/>
      <c r="AK234" s="504"/>
      <c r="AL234" s="504"/>
      <c r="AM234" s="504"/>
      <c r="AN234" s="504"/>
      <c r="AO234" s="504"/>
      <c r="AP234" s="504"/>
      <c r="AQ234" s="504"/>
      <c r="AR234" s="504"/>
      <c r="AS234" s="504"/>
      <c r="AT234" s="504"/>
      <c r="AU234" s="504"/>
      <c r="AV234" s="504"/>
      <c r="AW234" s="504"/>
      <c r="AX234" s="504"/>
      <c r="AY234" s="504"/>
      <c r="AZ234" s="504"/>
      <c r="BA234" s="504"/>
      <c r="BB234" s="100"/>
      <c r="BC234" s="100"/>
      <c r="BD234" s="100"/>
      <c r="BE234" s="100"/>
      <c r="BF234" s="100"/>
      <c r="BG234" s="100"/>
      <c r="BH234" s="100"/>
      <c r="BI234" s="100"/>
      <c r="BJ234" s="100"/>
      <c r="BK234" s="100"/>
      <c r="BL234" s="100"/>
      <c r="BM234" s="100"/>
      <c r="BN234" s="100"/>
      <c r="BO234" s="100"/>
      <c r="BP234" s="100"/>
      <c r="BQ234" s="100"/>
      <c r="BR234" s="100"/>
      <c r="BS234" s="100"/>
      <c r="BT234" s="100"/>
      <c r="BU234" s="100"/>
      <c r="BV234" s="100"/>
      <c r="BW234" s="100"/>
      <c r="BX234" s="58"/>
      <c r="BY234" s="58"/>
      <c r="BZ234" s="59"/>
      <c r="CB234" s="30"/>
      <c r="CC234" s="30"/>
      <c r="CD234" s="30"/>
      <c r="CE234" s="30"/>
      <c r="CF234" s="30"/>
      <c r="CG234" s="30"/>
      <c r="CH234" s="30"/>
      <c r="CI234" s="30"/>
      <c r="CJ234" s="30"/>
    </row>
    <row r="235" spans="2:88" ht="17.25" customHeight="1">
      <c r="B235" s="155"/>
      <c r="C235" s="58"/>
      <c r="D235" s="502" t="s">
        <v>319</v>
      </c>
      <c r="E235" s="502"/>
      <c r="F235" s="502"/>
      <c r="G235" s="502"/>
      <c r="H235" s="502"/>
      <c r="I235" s="502"/>
      <c r="J235" s="502"/>
      <c r="K235" s="502"/>
      <c r="L235" s="503" t="s">
        <v>321</v>
      </c>
      <c r="M235" s="503"/>
      <c r="N235" s="503"/>
      <c r="O235" s="503"/>
      <c r="P235" s="503"/>
      <c r="Q235" s="503"/>
      <c r="R235" s="503"/>
      <c r="S235" s="503"/>
      <c r="T235" s="503"/>
      <c r="U235" s="503"/>
      <c r="V235" s="503"/>
      <c r="W235" s="503"/>
      <c r="X235" s="503"/>
      <c r="Y235" s="503"/>
      <c r="Z235" s="503"/>
      <c r="AA235" s="503"/>
      <c r="AB235" s="503"/>
      <c r="AC235" s="503"/>
      <c r="AD235" s="503"/>
      <c r="AE235" s="503"/>
      <c r="AF235" s="503"/>
      <c r="AG235" s="503"/>
      <c r="AH235" s="504">
        <v>165</v>
      </c>
      <c r="AI235" s="504"/>
      <c r="AJ235" s="504"/>
      <c r="AK235" s="504"/>
      <c r="AL235" s="504"/>
      <c r="AM235" s="504"/>
      <c r="AN235" s="504"/>
      <c r="AO235" s="504"/>
      <c r="AP235" s="504"/>
      <c r="AQ235" s="504"/>
      <c r="AR235" s="504"/>
      <c r="AS235" s="504"/>
      <c r="AT235" s="504"/>
      <c r="AU235" s="504"/>
      <c r="AV235" s="504"/>
      <c r="AW235" s="504"/>
      <c r="AX235" s="504"/>
      <c r="AY235" s="504"/>
      <c r="AZ235" s="504"/>
      <c r="BA235" s="504"/>
      <c r="BB235" s="100"/>
      <c r="BC235" s="100"/>
      <c r="BD235" s="100"/>
      <c r="BE235" s="100"/>
      <c r="BF235" s="100"/>
      <c r="BG235" s="100"/>
      <c r="BH235" s="100"/>
      <c r="BI235" s="100"/>
      <c r="BJ235" s="100"/>
      <c r="BK235" s="100"/>
      <c r="BL235" s="100"/>
      <c r="BM235" s="100"/>
      <c r="BN235" s="100"/>
      <c r="BO235" s="100"/>
      <c r="BP235" s="100"/>
      <c r="BQ235" s="100"/>
      <c r="BR235" s="100"/>
      <c r="BS235" s="100"/>
      <c r="BT235" s="100"/>
      <c r="BU235" s="100"/>
      <c r="BV235" s="100"/>
      <c r="BW235" s="100"/>
      <c r="BX235" s="58"/>
      <c r="BY235" s="58"/>
      <c r="BZ235" s="59"/>
      <c r="CB235" s="30"/>
      <c r="CC235" s="30"/>
      <c r="CD235" s="30"/>
      <c r="CE235" s="30"/>
      <c r="CF235" s="30"/>
      <c r="CG235" s="30"/>
      <c r="CH235" s="30"/>
      <c r="CI235" s="30"/>
      <c r="CJ235" s="30"/>
    </row>
    <row r="236" spans="2:88" ht="17.25" customHeight="1" thickBot="1">
      <c r="B236" s="187"/>
      <c r="C236" s="188"/>
      <c r="D236" s="188"/>
      <c r="E236" s="188"/>
      <c r="F236" s="188"/>
      <c r="G236" s="188"/>
      <c r="H236" s="188"/>
      <c r="I236" s="188"/>
      <c r="J236" s="188"/>
      <c r="K236" s="188"/>
      <c r="L236" s="189"/>
      <c r="M236" s="189"/>
      <c r="N236" s="189"/>
      <c r="O236" s="189"/>
      <c r="P236" s="189"/>
      <c r="Q236" s="189"/>
      <c r="R236" s="189"/>
      <c r="S236" s="189"/>
      <c r="T236" s="189"/>
      <c r="U236" s="189"/>
      <c r="V236" s="189"/>
      <c r="W236" s="189"/>
      <c r="X236" s="189"/>
      <c r="Y236" s="189"/>
      <c r="Z236" s="189"/>
      <c r="AA236" s="189"/>
      <c r="AB236" s="189"/>
      <c r="AC236" s="189"/>
      <c r="AD236" s="189"/>
      <c r="AE236" s="189"/>
      <c r="AF236" s="189"/>
      <c r="AG236" s="189"/>
      <c r="AH236" s="189"/>
      <c r="AI236" s="189"/>
      <c r="AJ236" s="189"/>
      <c r="AK236" s="189"/>
      <c r="AL236" s="189"/>
      <c r="AM236" s="189"/>
      <c r="AN236" s="189"/>
      <c r="AO236" s="189"/>
      <c r="AP236" s="189"/>
      <c r="AQ236" s="189"/>
      <c r="AR236" s="189"/>
      <c r="AS236" s="189"/>
      <c r="AT236" s="189"/>
      <c r="AU236" s="189"/>
      <c r="AV236" s="189"/>
      <c r="AW236" s="189"/>
      <c r="AX236" s="189"/>
      <c r="AY236" s="189"/>
      <c r="AZ236" s="189"/>
      <c r="BA236" s="189"/>
      <c r="BB236" s="189"/>
      <c r="BC236" s="189"/>
      <c r="BD236" s="189"/>
      <c r="BE236" s="189"/>
      <c r="BF236" s="189"/>
      <c r="BG236" s="189"/>
      <c r="BH236" s="189"/>
      <c r="BI236" s="189"/>
      <c r="BJ236" s="189"/>
      <c r="BK236" s="189"/>
      <c r="BL236" s="189"/>
      <c r="BM236" s="189"/>
      <c r="BN236" s="189"/>
      <c r="BO236" s="189"/>
      <c r="BP236" s="189"/>
      <c r="BQ236" s="189"/>
      <c r="BR236" s="189"/>
      <c r="BS236" s="189"/>
      <c r="BT236" s="189"/>
      <c r="BU236" s="189"/>
      <c r="BV236" s="189"/>
      <c r="BW236" s="189"/>
      <c r="BX236" s="188"/>
      <c r="BY236" s="188"/>
      <c r="BZ236" s="190"/>
      <c r="CB236" s="30"/>
      <c r="CC236" s="30"/>
      <c r="CD236" s="30"/>
      <c r="CE236" s="30"/>
      <c r="CF236" s="30"/>
      <c r="CG236" s="30"/>
      <c r="CH236" s="30"/>
      <c r="CI236" s="30"/>
      <c r="CJ236" s="30"/>
    </row>
    <row r="237" spans="2:88" ht="17.25" customHeight="1">
      <c r="B237" s="78"/>
      <c r="C237" s="167" t="s">
        <v>7</v>
      </c>
      <c r="D237" s="167"/>
      <c r="E237" s="167"/>
      <c r="F237" s="167"/>
      <c r="G237" s="167"/>
      <c r="H237" s="167"/>
      <c r="I237" s="167"/>
      <c r="J237" s="167"/>
      <c r="K237" s="167"/>
      <c r="L237" s="167"/>
      <c r="M237" s="167"/>
      <c r="N237" s="167"/>
      <c r="O237" s="167"/>
      <c r="P237" s="167"/>
      <c r="Q237" s="167"/>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c r="AV237" s="79"/>
      <c r="AW237" s="79"/>
      <c r="AX237" s="79"/>
      <c r="AY237" s="79"/>
      <c r="AZ237" s="79"/>
      <c r="BA237" s="79"/>
      <c r="BB237" s="79"/>
      <c r="BC237" s="79"/>
      <c r="BD237" s="79"/>
      <c r="BE237" s="79"/>
      <c r="BF237" s="79"/>
      <c r="BG237" s="79"/>
      <c r="BH237" s="79"/>
      <c r="BI237" s="79"/>
      <c r="BJ237" s="79"/>
      <c r="BK237" s="79"/>
      <c r="BL237" s="79"/>
      <c r="BM237" s="79"/>
      <c r="BN237" s="79"/>
      <c r="BO237" s="79"/>
      <c r="BP237" s="79"/>
      <c r="BQ237" s="79"/>
      <c r="BR237" s="79"/>
      <c r="BS237" s="79"/>
      <c r="BT237" s="79"/>
      <c r="BU237" s="79"/>
      <c r="BV237" s="79"/>
      <c r="BW237" s="79"/>
      <c r="BX237" s="79"/>
      <c r="BY237" s="79"/>
      <c r="BZ237" s="80"/>
      <c r="CB237" s="30"/>
      <c r="CC237" s="30"/>
      <c r="CD237" s="30"/>
      <c r="CE237" s="30"/>
    </row>
    <row r="238" spans="2:88" ht="17.25" customHeight="1">
      <c r="B238" s="87"/>
      <c r="C238" s="765" t="s">
        <v>195</v>
      </c>
      <c r="D238" s="765"/>
      <c r="E238" s="765"/>
      <c r="F238" s="765"/>
      <c r="G238" s="765"/>
      <c r="H238" s="765"/>
      <c r="I238" s="765"/>
      <c r="J238" s="765"/>
      <c r="K238" s="765"/>
      <c r="L238" s="765"/>
      <c r="M238" s="765"/>
      <c r="N238" s="765"/>
      <c r="O238" s="765"/>
      <c r="P238" s="765"/>
      <c r="Q238" s="765"/>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c r="BI238" s="54"/>
      <c r="BJ238" s="54"/>
      <c r="BK238" s="54"/>
      <c r="BL238" s="54"/>
      <c r="BM238" s="54"/>
      <c r="BN238" s="54"/>
      <c r="BO238" s="54"/>
      <c r="BP238" s="54"/>
      <c r="BQ238" s="54"/>
      <c r="BR238" s="54"/>
      <c r="BS238" s="54"/>
      <c r="BT238" s="54"/>
      <c r="BU238" s="54"/>
      <c r="BV238" s="54"/>
      <c r="BW238" s="54"/>
      <c r="BX238" s="54"/>
      <c r="BY238" s="54"/>
      <c r="BZ238" s="57"/>
      <c r="CB238" s="30"/>
      <c r="CC238" s="30"/>
      <c r="CD238" s="30"/>
      <c r="CE238" s="30"/>
    </row>
    <row r="239" spans="2:88" ht="17.25" customHeight="1">
      <c r="B239" s="755"/>
      <c r="C239" s="756"/>
      <c r="D239" s="756"/>
      <c r="E239" s="756"/>
      <c r="F239" s="756"/>
      <c r="G239" s="756"/>
      <c r="H239" s="756"/>
      <c r="I239" s="756"/>
      <c r="J239" s="756"/>
      <c r="K239" s="756"/>
      <c r="L239" s="756"/>
      <c r="M239" s="756"/>
      <c r="N239" s="756"/>
      <c r="O239" s="756"/>
      <c r="P239" s="756"/>
      <c r="Q239" s="756"/>
      <c r="R239" s="756"/>
      <c r="S239" s="756"/>
      <c r="T239" s="756"/>
      <c r="U239" s="756"/>
      <c r="V239" s="756"/>
      <c r="W239" s="756"/>
      <c r="X239" s="756"/>
      <c r="Y239" s="756"/>
      <c r="Z239" s="756"/>
      <c r="AA239" s="756"/>
      <c r="AB239" s="756"/>
      <c r="AC239" s="756"/>
      <c r="AD239" s="756"/>
      <c r="AE239" s="756"/>
      <c r="AF239" s="756"/>
      <c r="AG239" s="756"/>
      <c r="AH239" s="756"/>
      <c r="AI239" s="756"/>
      <c r="AJ239" s="756"/>
      <c r="AK239" s="756"/>
      <c r="AL239" s="756"/>
      <c r="AM239" s="756"/>
      <c r="AN239" s="756"/>
      <c r="AO239" s="756"/>
      <c r="AP239" s="756"/>
      <c r="AQ239" s="756"/>
      <c r="AR239" s="756"/>
      <c r="AS239" s="756"/>
      <c r="AT239" s="756"/>
      <c r="AU239" s="756"/>
      <c r="AV239" s="756"/>
      <c r="AW239" s="756"/>
      <c r="AX239" s="756"/>
      <c r="AY239" s="756"/>
      <c r="AZ239" s="756"/>
      <c r="BA239" s="756"/>
      <c r="BB239" s="756"/>
      <c r="BC239" s="756"/>
      <c r="BD239" s="756"/>
      <c r="BE239" s="756"/>
      <c r="BF239" s="756"/>
      <c r="BG239" s="756"/>
      <c r="BH239" s="756"/>
      <c r="BI239" s="756"/>
      <c r="BJ239" s="756"/>
      <c r="BK239" s="756"/>
      <c r="BL239" s="756"/>
      <c r="BM239" s="756"/>
      <c r="BN239" s="756"/>
      <c r="BO239" s="756"/>
      <c r="BP239" s="756"/>
      <c r="BQ239" s="756"/>
      <c r="BR239" s="756"/>
      <c r="BS239" s="756"/>
      <c r="BT239" s="756"/>
      <c r="BU239" s="756"/>
      <c r="BV239" s="756"/>
      <c r="BW239" s="756"/>
      <c r="BX239" s="756"/>
      <c r="BY239" s="756"/>
      <c r="BZ239" s="757"/>
      <c r="CB239" s="30"/>
      <c r="CC239" s="30"/>
      <c r="CD239" s="30"/>
      <c r="CE239" s="30"/>
    </row>
    <row r="240" spans="2:88" ht="17.25" customHeight="1">
      <c r="B240" s="755"/>
      <c r="C240" s="756"/>
      <c r="D240" s="756"/>
      <c r="E240" s="756"/>
      <c r="F240" s="756"/>
      <c r="G240" s="756"/>
      <c r="H240" s="756"/>
      <c r="I240" s="756"/>
      <c r="J240" s="756"/>
      <c r="K240" s="756"/>
      <c r="L240" s="756"/>
      <c r="M240" s="756"/>
      <c r="N240" s="756"/>
      <c r="O240" s="756"/>
      <c r="P240" s="756"/>
      <c r="Q240" s="756"/>
      <c r="R240" s="756"/>
      <c r="S240" s="756"/>
      <c r="T240" s="756"/>
      <c r="U240" s="756"/>
      <c r="V240" s="756"/>
      <c r="W240" s="756"/>
      <c r="X240" s="756"/>
      <c r="Y240" s="756"/>
      <c r="Z240" s="756"/>
      <c r="AA240" s="756"/>
      <c r="AB240" s="756"/>
      <c r="AC240" s="756"/>
      <c r="AD240" s="756"/>
      <c r="AE240" s="756"/>
      <c r="AF240" s="756"/>
      <c r="AG240" s="756"/>
      <c r="AH240" s="756"/>
      <c r="AI240" s="756"/>
      <c r="AJ240" s="756"/>
      <c r="AK240" s="756"/>
      <c r="AL240" s="756"/>
      <c r="AM240" s="756"/>
      <c r="AN240" s="756"/>
      <c r="AO240" s="756"/>
      <c r="AP240" s="756"/>
      <c r="AQ240" s="756"/>
      <c r="AR240" s="756"/>
      <c r="AS240" s="756"/>
      <c r="AT240" s="756"/>
      <c r="AU240" s="756"/>
      <c r="AV240" s="756"/>
      <c r="AW240" s="756"/>
      <c r="AX240" s="756"/>
      <c r="AY240" s="756"/>
      <c r="AZ240" s="756"/>
      <c r="BA240" s="756"/>
      <c r="BB240" s="756"/>
      <c r="BC240" s="756"/>
      <c r="BD240" s="756"/>
      <c r="BE240" s="756"/>
      <c r="BF240" s="756"/>
      <c r="BG240" s="756"/>
      <c r="BH240" s="756"/>
      <c r="BI240" s="756"/>
      <c r="BJ240" s="756"/>
      <c r="BK240" s="756"/>
      <c r="BL240" s="756"/>
      <c r="BM240" s="756"/>
      <c r="BN240" s="756"/>
      <c r="BO240" s="756"/>
      <c r="BP240" s="756"/>
      <c r="BQ240" s="756"/>
      <c r="BR240" s="756"/>
      <c r="BS240" s="756"/>
      <c r="BT240" s="756"/>
      <c r="BU240" s="756"/>
      <c r="BV240" s="756"/>
      <c r="BW240" s="756"/>
      <c r="BX240" s="756"/>
      <c r="BY240" s="756"/>
      <c r="BZ240" s="757"/>
      <c r="CB240" s="30"/>
      <c r="CC240" s="30"/>
      <c r="CD240" s="30"/>
      <c r="CE240" s="30"/>
    </row>
    <row r="241" spans="1:88" ht="17.25" customHeight="1">
      <c r="B241" s="755"/>
      <c r="C241" s="756"/>
      <c r="D241" s="756"/>
      <c r="E241" s="756"/>
      <c r="F241" s="756"/>
      <c r="G241" s="756"/>
      <c r="H241" s="756"/>
      <c r="I241" s="756"/>
      <c r="J241" s="756"/>
      <c r="K241" s="756"/>
      <c r="L241" s="756"/>
      <c r="M241" s="756"/>
      <c r="N241" s="756"/>
      <c r="O241" s="756"/>
      <c r="P241" s="756"/>
      <c r="Q241" s="756"/>
      <c r="R241" s="756"/>
      <c r="S241" s="756"/>
      <c r="T241" s="756"/>
      <c r="U241" s="756"/>
      <c r="V241" s="756"/>
      <c r="W241" s="756"/>
      <c r="X241" s="756"/>
      <c r="Y241" s="756"/>
      <c r="Z241" s="756"/>
      <c r="AA241" s="756"/>
      <c r="AB241" s="756"/>
      <c r="AC241" s="756"/>
      <c r="AD241" s="756"/>
      <c r="AE241" s="756"/>
      <c r="AF241" s="756"/>
      <c r="AG241" s="756"/>
      <c r="AH241" s="756"/>
      <c r="AI241" s="756"/>
      <c r="AJ241" s="756"/>
      <c r="AK241" s="756"/>
      <c r="AL241" s="756"/>
      <c r="AM241" s="756"/>
      <c r="AN241" s="756"/>
      <c r="AO241" s="756"/>
      <c r="AP241" s="756"/>
      <c r="AQ241" s="756"/>
      <c r="AR241" s="756"/>
      <c r="AS241" s="756"/>
      <c r="AT241" s="756"/>
      <c r="AU241" s="756"/>
      <c r="AV241" s="756"/>
      <c r="AW241" s="756"/>
      <c r="AX241" s="756"/>
      <c r="AY241" s="756"/>
      <c r="AZ241" s="756"/>
      <c r="BA241" s="756"/>
      <c r="BB241" s="756"/>
      <c r="BC241" s="756"/>
      <c r="BD241" s="756"/>
      <c r="BE241" s="756"/>
      <c r="BF241" s="756"/>
      <c r="BG241" s="756"/>
      <c r="BH241" s="756"/>
      <c r="BI241" s="756"/>
      <c r="BJ241" s="756"/>
      <c r="BK241" s="756"/>
      <c r="BL241" s="756"/>
      <c r="BM241" s="756"/>
      <c r="BN241" s="756"/>
      <c r="BO241" s="756"/>
      <c r="BP241" s="756"/>
      <c r="BQ241" s="756"/>
      <c r="BR241" s="756"/>
      <c r="BS241" s="756"/>
      <c r="BT241" s="756"/>
      <c r="BU241" s="756"/>
      <c r="BV241" s="756"/>
      <c r="BW241" s="756"/>
      <c r="BX241" s="756"/>
      <c r="BY241" s="756"/>
      <c r="BZ241" s="757"/>
      <c r="CB241" s="30"/>
      <c r="CC241" s="30"/>
      <c r="CD241" s="30"/>
      <c r="CE241" s="30"/>
    </row>
    <row r="242" spans="1:88" ht="17.25" customHeight="1">
      <c r="B242" s="755"/>
      <c r="C242" s="756"/>
      <c r="D242" s="756"/>
      <c r="E242" s="756"/>
      <c r="F242" s="756"/>
      <c r="G242" s="756"/>
      <c r="H242" s="756"/>
      <c r="I242" s="756"/>
      <c r="J242" s="756"/>
      <c r="K242" s="756"/>
      <c r="L242" s="756"/>
      <c r="M242" s="756"/>
      <c r="N242" s="756"/>
      <c r="O242" s="756"/>
      <c r="P242" s="756"/>
      <c r="Q242" s="756"/>
      <c r="R242" s="756"/>
      <c r="S242" s="756"/>
      <c r="T242" s="756"/>
      <c r="U242" s="756"/>
      <c r="V242" s="756"/>
      <c r="W242" s="756"/>
      <c r="X242" s="756"/>
      <c r="Y242" s="756"/>
      <c r="Z242" s="756"/>
      <c r="AA242" s="756"/>
      <c r="AB242" s="756"/>
      <c r="AC242" s="756"/>
      <c r="AD242" s="756"/>
      <c r="AE242" s="756"/>
      <c r="AF242" s="756"/>
      <c r="AG242" s="756"/>
      <c r="AH242" s="756"/>
      <c r="AI242" s="756"/>
      <c r="AJ242" s="756"/>
      <c r="AK242" s="756"/>
      <c r="AL242" s="756"/>
      <c r="AM242" s="756"/>
      <c r="AN242" s="756"/>
      <c r="AO242" s="756"/>
      <c r="AP242" s="756"/>
      <c r="AQ242" s="756"/>
      <c r="AR242" s="756"/>
      <c r="AS242" s="756"/>
      <c r="AT242" s="756"/>
      <c r="AU242" s="756"/>
      <c r="AV242" s="756"/>
      <c r="AW242" s="756"/>
      <c r="AX242" s="756"/>
      <c r="AY242" s="756"/>
      <c r="AZ242" s="756"/>
      <c r="BA242" s="756"/>
      <c r="BB242" s="756"/>
      <c r="BC242" s="756"/>
      <c r="BD242" s="756"/>
      <c r="BE242" s="756"/>
      <c r="BF242" s="756"/>
      <c r="BG242" s="756"/>
      <c r="BH242" s="756"/>
      <c r="BI242" s="756"/>
      <c r="BJ242" s="756"/>
      <c r="BK242" s="756"/>
      <c r="BL242" s="756"/>
      <c r="BM242" s="756"/>
      <c r="BN242" s="756"/>
      <c r="BO242" s="756"/>
      <c r="BP242" s="756"/>
      <c r="BQ242" s="756"/>
      <c r="BR242" s="756"/>
      <c r="BS242" s="756"/>
      <c r="BT242" s="756"/>
      <c r="BU242" s="756"/>
      <c r="BV242" s="756"/>
      <c r="BW242" s="756"/>
      <c r="BX242" s="756"/>
      <c r="BY242" s="756"/>
      <c r="BZ242" s="757"/>
      <c r="CB242" s="30"/>
      <c r="CC242" s="30"/>
      <c r="CD242" s="30"/>
      <c r="CE242" s="30"/>
    </row>
    <row r="243" spans="1:88" ht="17.25" customHeight="1">
      <c r="B243" s="755"/>
      <c r="C243" s="756"/>
      <c r="D243" s="756"/>
      <c r="E243" s="756"/>
      <c r="F243" s="756"/>
      <c r="G243" s="756"/>
      <c r="H243" s="756"/>
      <c r="I243" s="756"/>
      <c r="J243" s="756"/>
      <c r="K243" s="756"/>
      <c r="L243" s="756"/>
      <c r="M243" s="756"/>
      <c r="N243" s="756"/>
      <c r="O243" s="756"/>
      <c r="P243" s="756"/>
      <c r="Q243" s="756"/>
      <c r="R243" s="756"/>
      <c r="S243" s="756"/>
      <c r="T243" s="756"/>
      <c r="U243" s="756"/>
      <c r="V243" s="756"/>
      <c r="W243" s="756"/>
      <c r="X243" s="756"/>
      <c r="Y243" s="756"/>
      <c r="Z243" s="756"/>
      <c r="AA243" s="756"/>
      <c r="AB243" s="756"/>
      <c r="AC243" s="756"/>
      <c r="AD243" s="756"/>
      <c r="AE243" s="756"/>
      <c r="AF243" s="756"/>
      <c r="AG243" s="756"/>
      <c r="AH243" s="756"/>
      <c r="AI243" s="756"/>
      <c r="AJ243" s="756"/>
      <c r="AK243" s="756"/>
      <c r="AL243" s="756"/>
      <c r="AM243" s="756"/>
      <c r="AN243" s="756"/>
      <c r="AO243" s="756"/>
      <c r="AP243" s="756"/>
      <c r="AQ243" s="756"/>
      <c r="AR243" s="756"/>
      <c r="AS243" s="756"/>
      <c r="AT243" s="756"/>
      <c r="AU243" s="756"/>
      <c r="AV243" s="756"/>
      <c r="AW243" s="756"/>
      <c r="AX243" s="756"/>
      <c r="AY243" s="756"/>
      <c r="AZ243" s="756"/>
      <c r="BA243" s="756"/>
      <c r="BB243" s="756"/>
      <c r="BC243" s="756"/>
      <c r="BD243" s="756"/>
      <c r="BE243" s="756"/>
      <c r="BF243" s="756"/>
      <c r="BG243" s="756"/>
      <c r="BH243" s="756"/>
      <c r="BI243" s="756"/>
      <c r="BJ243" s="756"/>
      <c r="BK243" s="756"/>
      <c r="BL243" s="756"/>
      <c r="BM243" s="756"/>
      <c r="BN243" s="756"/>
      <c r="BO243" s="756"/>
      <c r="BP243" s="756"/>
      <c r="BQ243" s="756"/>
      <c r="BR243" s="756"/>
      <c r="BS243" s="756"/>
      <c r="BT243" s="756"/>
      <c r="BU243" s="756"/>
      <c r="BV243" s="756"/>
      <c r="BW243" s="756"/>
      <c r="BX243" s="756"/>
      <c r="BY243" s="756"/>
      <c r="BZ243" s="757"/>
      <c r="CB243" s="30"/>
      <c r="CC243" s="30"/>
      <c r="CD243" s="30"/>
      <c r="CE243" s="30"/>
    </row>
    <row r="244" spans="1:88" ht="17.25" customHeight="1">
      <c r="B244" s="755"/>
      <c r="C244" s="756"/>
      <c r="D244" s="756"/>
      <c r="E244" s="756"/>
      <c r="F244" s="756"/>
      <c r="G244" s="756"/>
      <c r="H244" s="756"/>
      <c r="I244" s="756"/>
      <c r="J244" s="756"/>
      <c r="K244" s="756"/>
      <c r="L244" s="756"/>
      <c r="M244" s="756"/>
      <c r="N244" s="756"/>
      <c r="O244" s="756"/>
      <c r="P244" s="756"/>
      <c r="Q244" s="756"/>
      <c r="R244" s="756"/>
      <c r="S244" s="756"/>
      <c r="T244" s="756"/>
      <c r="U244" s="756"/>
      <c r="V244" s="756"/>
      <c r="W244" s="756"/>
      <c r="X244" s="756"/>
      <c r="Y244" s="756"/>
      <c r="Z244" s="756"/>
      <c r="AA244" s="756"/>
      <c r="AB244" s="756"/>
      <c r="AC244" s="756"/>
      <c r="AD244" s="756"/>
      <c r="AE244" s="756"/>
      <c r="AF244" s="756"/>
      <c r="AG244" s="756"/>
      <c r="AH244" s="756"/>
      <c r="AI244" s="756"/>
      <c r="AJ244" s="756"/>
      <c r="AK244" s="756"/>
      <c r="AL244" s="756"/>
      <c r="AM244" s="756"/>
      <c r="AN244" s="756"/>
      <c r="AO244" s="756"/>
      <c r="AP244" s="756"/>
      <c r="AQ244" s="756"/>
      <c r="AR244" s="756"/>
      <c r="AS244" s="756"/>
      <c r="AT244" s="756"/>
      <c r="AU244" s="756"/>
      <c r="AV244" s="756"/>
      <c r="AW244" s="756"/>
      <c r="AX244" s="756"/>
      <c r="AY244" s="756"/>
      <c r="AZ244" s="756"/>
      <c r="BA244" s="756"/>
      <c r="BB244" s="756"/>
      <c r="BC244" s="756"/>
      <c r="BD244" s="756"/>
      <c r="BE244" s="756"/>
      <c r="BF244" s="756"/>
      <c r="BG244" s="756"/>
      <c r="BH244" s="756"/>
      <c r="BI244" s="756"/>
      <c r="BJ244" s="756"/>
      <c r="BK244" s="756"/>
      <c r="BL244" s="756"/>
      <c r="BM244" s="756"/>
      <c r="BN244" s="756"/>
      <c r="BO244" s="756"/>
      <c r="BP244" s="756"/>
      <c r="BQ244" s="756"/>
      <c r="BR244" s="756"/>
      <c r="BS244" s="756"/>
      <c r="BT244" s="756"/>
      <c r="BU244" s="756"/>
      <c r="BV244" s="756"/>
      <c r="BW244" s="756"/>
      <c r="BX244" s="756"/>
      <c r="BY244" s="756"/>
      <c r="BZ244" s="757"/>
      <c r="CB244" s="30"/>
      <c r="CC244" s="30"/>
      <c r="CD244" s="30"/>
      <c r="CE244" s="30"/>
      <c r="CF244" s="30"/>
      <c r="CG244" s="30"/>
      <c r="CH244" s="30"/>
      <c r="CI244" s="30"/>
      <c r="CJ244" s="30"/>
    </row>
    <row r="245" spans="1:88">
      <c r="B245" s="755"/>
      <c r="C245" s="756"/>
      <c r="D245" s="756"/>
      <c r="E245" s="756"/>
      <c r="F245" s="756"/>
      <c r="G245" s="756"/>
      <c r="H245" s="756"/>
      <c r="I245" s="756"/>
      <c r="J245" s="756"/>
      <c r="K245" s="756"/>
      <c r="L245" s="756"/>
      <c r="M245" s="756"/>
      <c r="N245" s="756"/>
      <c r="O245" s="756"/>
      <c r="P245" s="756"/>
      <c r="Q245" s="756"/>
      <c r="R245" s="756"/>
      <c r="S245" s="756"/>
      <c r="T245" s="756"/>
      <c r="U245" s="756"/>
      <c r="V245" s="756"/>
      <c r="W245" s="756"/>
      <c r="X245" s="756"/>
      <c r="Y245" s="756"/>
      <c r="Z245" s="756"/>
      <c r="AA245" s="756"/>
      <c r="AB245" s="756"/>
      <c r="AC245" s="756"/>
      <c r="AD245" s="756"/>
      <c r="AE245" s="756"/>
      <c r="AF245" s="756"/>
      <c r="AG245" s="756"/>
      <c r="AH245" s="756"/>
      <c r="AI245" s="756"/>
      <c r="AJ245" s="756"/>
      <c r="AK245" s="756"/>
      <c r="AL245" s="756"/>
      <c r="AM245" s="756"/>
      <c r="AN245" s="756"/>
      <c r="AO245" s="756"/>
      <c r="AP245" s="756"/>
      <c r="AQ245" s="756"/>
      <c r="AR245" s="756"/>
      <c r="AS245" s="756"/>
      <c r="AT245" s="756"/>
      <c r="AU245" s="756"/>
      <c r="AV245" s="756"/>
      <c r="AW245" s="756"/>
      <c r="AX245" s="756"/>
      <c r="AY245" s="756"/>
      <c r="AZ245" s="756"/>
      <c r="BA245" s="756"/>
      <c r="BB245" s="756"/>
      <c r="BC245" s="756"/>
      <c r="BD245" s="756"/>
      <c r="BE245" s="756"/>
      <c r="BF245" s="756"/>
      <c r="BG245" s="756"/>
      <c r="BH245" s="756"/>
      <c r="BI245" s="756"/>
      <c r="BJ245" s="756"/>
      <c r="BK245" s="756"/>
      <c r="BL245" s="756"/>
      <c r="BM245" s="756"/>
      <c r="BN245" s="756"/>
      <c r="BO245" s="756"/>
      <c r="BP245" s="756"/>
      <c r="BQ245" s="756"/>
      <c r="BR245" s="756"/>
      <c r="BS245" s="756"/>
      <c r="BT245" s="756"/>
      <c r="BU245" s="756"/>
      <c r="BV245" s="756"/>
      <c r="BW245" s="756"/>
      <c r="BX245" s="756"/>
      <c r="BY245" s="756"/>
      <c r="BZ245" s="757"/>
    </row>
    <row r="246" spans="1:88" ht="19.5" thickBot="1">
      <c r="B246" s="758"/>
      <c r="C246" s="759"/>
      <c r="D246" s="759"/>
      <c r="E246" s="759"/>
      <c r="F246" s="759"/>
      <c r="G246" s="759"/>
      <c r="H246" s="759"/>
      <c r="I246" s="759"/>
      <c r="J246" s="759"/>
      <c r="K246" s="759"/>
      <c r="L246" s="759"/>
      <c r="M246" s="759"/>
      <c r="N246" s="759"/>
      <c r="O246" s="759"/>
      <c r="P246" s="759"/>
      <c r="Q246" s="759"/>
      <c r="R246" s="759"/>
      <c r="S246" s="759"/>
      <c r="T246" s="759"/>
      <c r="U246" s="759"/>
      <c r="V246" s="759"/>
      <c r="W246" s="759"/>
      <c r="X246" s="759"/>
      <c r="Y246" s="759"/>
      <c r="Z246" s="759"/>
      <c r="AA246" s="759"/>
      <c r="AB246" s="759"/>
      <c r="AC246" s="759"/>
      <c r="AD246" s="759"/>
      <c r="AE246" s="759"/>
      <c r="AF246" s="759"/>
      <c r="AG246" s="759"/>
      <c r="AH246" s="759"/>
      <c r="AI246" s="759"/>
      <c r="AJ246" s="759"/>
      <c r="AK246" s="759"/>
      <c r="AL246" s="759"/>
      <c r="AM246" s="759"/>
      <c r="AN246" s="759"/>
      <c r="AO246" s="759"/>
      <c r="AP246" s="759"/>
      <c r="AQ246" s="759"/>
      <c r="AR246" s="759"/>
      <c r="AS246" s="759"/>
      <c r="AT246" s="759"/>
      <c r="AU246" s="759"/>
      <c r="AV246" s="759"/>
      <c r="AW246" s="759"/>
      <c r="AX246" s="759"/>
      <c r="AY246" s="759"/>
      <c r="AZ246" s="759"/>
      <c r="BA246" s="759"/>
      <c r="BB246" s="759"/>
      <c r="BC246" s="759"/>
      <c r="BD246" s="759"/>
      <c r="BE246" s="759"/>
      <c r="BF246" s="759"/>
      <c r="BG246" s="759"/>
      <c r="BH246" s="759"/>
      <c r="BI246" s="759"/>
      <c r="BJ246" s="759"/>
      <c r="BK246" s="759"/>
      <c r="BL246" s="759"/>
      <c r="BM246" s="759"/>
      <c r="BN246" s="759"/>
      <c r="BO246" s="759"/>
      <c r="BP246" s="759"/>
      <c r="BQ246" s="759"/>
      <c r="BR246" s="759"/>
      <c r="BS246" s="759"/>
      <c r="BT246" s="759"/>
      <c r="BU246" s="759"/>
      <c r="BV246" s="759"/>
      <c r="BW246" s="759"/>
      <c r="BX246" s="759"/>
      <c r="BY246" s="759"/>
      <c r="BZ246" s="760"/>
    </row>
    <row r="247" spans="1:88" s="18" customFormat="1">
      <c r="A247" s="17"/>
      <c r="B247" s="418"/>
      <c r="C247" s="419" t="s">
        <v>273</v>
      </c>
      <c r="D247" s="419"/>
      <c r="E247" s="419"/>
      <c r="F247" s="419"/>
      <c r="G247" s="419"/>
      <c r="H247" s="419"/>
      <c r="I247" s="419"/>
      <c r="J247" s="419"/>
      <c r="K247" s="419"/>
      <c r="L247" s="420"/>
      <c r="M247" s="420"/>
      <c r="N247" s="420"/>
      <c r="O247" s="420"/>
      <c r="P247" s="420"/>
      <c r="Q247" s="420"/>
      <c r="R247" s="420"/>
      <c r="S247" s="420"/>
      <c r="T247" s="420"/>
      <c r="U247" s="420"/>
      <c r="V247" s="420"/>
      <c r="W247" s="420"/>
      <c r="X247" s="420"/>
      <c r="Y247" s="420"/>
      <c r="Z247" s="420"/>
      <c r="AA247" s="420"/>
      <c r="AB247" s="420"/>
      <c r="AC247" s="420"/>
      <c r="AD247" s="420"/>
      <c r="AE247" s="420"/>
      <c r="AF247" s="420"/>
      <c r="AG247" s="420"/>
      <c r="AH247" s="420"/>
      <c r="AI247" s="420"/>
      <c r="AJ247" s="420"/>
      <c r="AK247" s="420"/>
      <c r="AL247" s="420"/>
      <c r="AM247" s="420"/>
      <c r="AN247" s="420"/>
      <c r="AO247" s="420"/>
      <c r="AP247" s="420"/>
      <c r="AQ247" s="420"/>
      <c r="AR247" s="420"/>
      <c r="AS247" s="420"/>
      <c r="AT247" s="420"/>
      <c r="AU247" s="420"/>
      <c r="AV247" s="420"/>
      <c r="AW247" s="420"/>
      <c r="AX247" s="420"/>
      <c r="AY247" s="420"/>
      <c r="AZ247" s="420"/>
      <c r="BA247" s="420"/>
      <c r="BB247" s="420"/>
      <c r="BC247" s="420"/>
      <c r="BD247" s="420"/>
      <c r="BE247" s="420"/>
      <c r="BF247" s="420"/>
      <c r="BG247" s="420"/>
      <c r="BH247" s="420"/>
      <c r="BI247" s="420"/>
      <c r="BJ247" s="420"/>
      <c r="BK247" s="420"/>
      <c r="BL247" s="420"/>
      <c r="BM247" s="420"/>
      <c r="BN247" s="420"/>
      <c r="BO247" s="420"/>
      <c r="BP247" s="420"/>
      <c r="BQ247" s="420"/>
      <c r="BR247" s="420"/>
      <c r="BS247" s="420"/>
      <c r="BT247" s="420"/>
      <c r="BU247" s="420"/>
      <c r="BV247" s="420"/>
      <c r="BW247" s="420"/>
      <c r="BX247" s="420"/>
      <c r="BY247" s="420"/>
      <c r="BZ247" s="421"/>
    </row>
    <row r="248" spans="1:88" s="18" customFormat="1" ht="17.25" customHeight="1">
      <c r="A248" s="17"/>
      <c r="B248" s="755"/>
      <c r="C248" s="770"/>
      <c r="D248" s="770"/>
      <c r="E248" s="770"/>
      <c r="F248" s="770"/>
      <c r="G248" s="770"/>
      <c r="H248" s="770"/>
      <c r="I248" s="770"/>
      <c r="J248" s="770"/>
      <c r="K248" s="770"/>
      <c r="L248" s="770"/>
      <c r="M248" s="770"/>
      <c r="N248" s="770"/>
      <c r="O248" s="770"/>
      <c r="P248" s="770"/>
      <c r="Q248" s="770"/>
      <c r="R248" s="770"/>
      <c r="S248" s="770"/>
      <c r="T248" s="770"/>
      <c r="U248" s="770"/>
      <c r="V248" s="770"/>
      <c r="W248" s="770"/>
      <c r="X248" s="770"/>
      <c r="Y248" s="770"/>
      <c r="Z248" s="770"/>
      <c r="AA248" s="770"/>
      <c r="AB248" s="770"/>
      <c r="AC248" s="770"/>
      <c r="AD248" s="770"/>
      <c r="AE248" s="770"/>
      <c r="AF248" s="770"/>
      <c r="AG248" s="770"/>
      <c r="AH248" s="770"/>
      <c r="AI248" s="770"/>
      <c r="AJ248" s="770"/>
      <c r="AK248" s="770"/>
      <c r="AL248" s="770"/>
      <c r="AM248" s="770"/>
      <c r="AN248" s="770"/>
      <c r="AO248" s="770"/>
      <c r="AP248" s="770"/>
      <c r="AQ248" s="770"/>
      <c r="AR248" s="770"/>
      <c r="AS248" s="770"/>
      <c r="AT248" s="770"/>
      <c r="AU248" s="770"/>
      <c r="AV248" s="770"/>
      <c r="AW248" s="770"/>
      <c r="AX248" s="770"/>
      <c r="AY248" s="770"/>
      <c r="AZ248" s="770"/>
      <c r="BA248" s="770"/>
      <c r="BB248" s="770"/>
      <c r="BC248" s="770"/>
      <c r="BD248" s="770"/>
      <c r="BE248" s="770"/>
      <c r="BF248" s="770"/>
      <c r="BG248" s="770"/>
      <c r="BH248" s="770"/>
      <c r="BI248" s="770"/>
      <c r="BJ248" s="770"/>
      <c r="BK248" s="770"/>
      <c r="BL248" s="770"/>
      <c r="BM248" s="770"/>
      <c r="BN248" s="770"/>
      <c r="BO248" s="770"/>
      <c r="BP248" s="770"/>
      <c r="BQ248" s="770"/>
      <c r="BR248" s="770"/>
      <c r="BS248" s="770"/>
      <c r="BT248" s="770"/>
      <c r="BU248" s="770"/>
      <c r="BV248" s="770"/>
      <c r="BW248" s="770"/>
      <c r="BX248" s="770"/>
      <c r="BY248" s="770"/>
      <c r="BZ248" s="757"/>
      <c r="CB248" s="41"/>
      <c r="CC248" s="422"/>
      <c r="CD248" s="422"/>
      <c r="CE248" s="422"/>
      <c r="CF248" s="422"/>
      <c r="CG248" s="422"/>
      <c r="CH248" s="422"/>
      <c r="CI248" s="422"/>
    </row>
    <row r="249" spans="1:88" s="18" customFormat="1" ht="17.25" customHeight="1">
      <c r="A249" s="17"/>
      <c r="B249" s="755"/>
      <c r="C249" s="770"/>
      <c r="D249" s="770"/>
      <c r="E249" s="770"/>
      <c r="F249" s="770"/>
      <c r="G249" s="770"/>
      <c r="H249" s="770"/>
      <c r="I249" s="770"/>
      <c r="J249" s="770"/>
      <c r="K249" s="770"/>
      <c r="L249" s="770"/>
      <c r="M249" s="770"/>
      <c r="N249" s="770"/>
      <c r="O249" s="770"/>
      <c r="P249" s="770"/>
      <c r="Q249" s="770"/>
      <c r="R249" s="770"/>
      <c r="S249" s="770"/>
      <c r="T249" s="770"/>
      <c r="U249" s="770"/>
      <c r="V249" s="770"/>
      <c r="W249" s="770"/>
      <c r="X249" s="770"/>
      <c r="Y249" s="770"/>
      <c r="Z249" s="770"/>
      <c r="AA249" s="770"/>
      <c r="AB249" s="770"/>
      <c r="AC249" s="770"/>
      <c r="AD249" s="770"/>
      <c r="AE249" s="770"/>
      <c r="AF249" s="770"/>
      <c r="AG249" s="770"/>
      <c r="AH249" s="770"/>
      <c r="AI249" s="770"/>
      <c r="AJ249" s="770"/>
      <c r="AK249" s="770"/>
      <c r="AL249" s="770"/>
      <c r="AM249" s="770"/>
      <c r="AN249" s="770"/>
      <c r="AO249" s="770"/>
      <c r="AP249" s="770"/>
      <c r="AQ249" s="770"/>
      <c r="AR249" s="770"/>
      <c r="AS249" s="770"/>
      <c r="AT249" s="770"/>
      <c r="AU249" s="770"/>
      <c r="AV249" s="770"/>
      <c r="AW249" s="770"/>
      <c r="AX249" s="770"/>
      <c r="AY249" s="770"/>
      <c r="AZ249" s="770"/>
      <c r="BA249" s="770"/>
      <c r="BB249" s="770"/>
      <c r="BC249" s="770"/>
      <c r="BD249" s="770"/>
      <c r="BE249" s="770"/>
      <c r="BF249" s="770"/>
      <c r="BG249" s="770"/>
      <c r="BH249" s="770"/>
      <c r="BI249" s="770"/>
      <c r="BJ249" s="770"/>
      <c r="BK249" s="770"/>
      <c r="BL249" s="770"/>
      <c r="BM249" s="770"/>
      <c r="BN249" s="770"/>
      <c r="BO249" s="770"/>
      <c r="BP249" s="770"/>
      <c r="BQ249" s="770"/>
      <c r="BR249" s="770"/>
      <c r="BS249" s="770"/>
      <c r="BT249" s="770"/>
      <c r="BU249" s="770"/>
      <c r="BV249" s="770"/>
      <c r="BW249" s="770"/>
      <c r="BX249" s="770"/>
      <c r="BY249" s="770"/>
      <c r="BZ249" s="757"/>
      <c r="CB249" s="422"/>
      <c r="CC249" s="422"/>
      <c r="CD249" s="422"/>
      <c r="CE249" s="422"/>
      <c r="CF249" s="422"/>
      <c r="CG249" s="422"/>
      <c r="CH249" s="422"/>
      <c r="CI249" s="422"/>
    </row>
    <row r="250" spans="1:88" s="18" customFormat="1" ht="17.25" customHeight="1">
      <c r="A250" s="17"/>
      <c r="B250" s="755"/>
      <c r="C250" s="770"/>
      <c r="D250" s="770"/>
      <c r="E250" s="770"/>
      <c r="F250" s="770"/>
      <c r="G250" s="770"/>
      <c r="H250" s="770"/>
      <c r="I250" s="770"/>
      <c r="J250" s="770"/>
      <c r="K250" s="770"/>
      <c r="L250" s="770"/>
      <c r="M250" s="770"/>
      <c r="N250" s="770"/>
      <c r="O250" s="770"/>
      <c r="P250" s="770"/>
      <c r="Q250" s="770"/>
      <c r="R250" s="770"/>
      <c r="S250" s="770"/>
      <c r="T250" s="770"/>
      <c r="U250" s="770"/>
      <c r="V250" s="770"/>
      <c r="W250" s="770"/>
      <c r="X250" s="770"/>
      <c r="Y250" s="770"/>
      <c r="Z250" s="770"/>
      <c r="AA250" s="770"/>
      <c r="AB250" s="770"/>
      <c r="AC250" s="770"/>
      <c r="AD250" s="770"/>
      <c r="AE250" s="770"/>
      <c r="AF250" s="770"/>
      <c r="AG250" s="770"/>
      <c r="AH250" s="770"/>
      <c r="AI250" s="770"/>
      <c r="AJ250" s="770"/>
      <c r="AK250" s="770"/>
      <c r="AL250" s="770"/>
      <c r="AM250" s="770"/>
      <c r="AN250" s="770"/>
      <c r="AO250" s="770"/>
      <c r="AP250" s="770"/>
      <c r="AQ250" s="770"/>
      <c r="AR250" s="770"/>
      <c r="AS250" s="770"/>
      <c r="AT250" s="770"/>
      <c r="AU250" s="770"/>
      <c r="AV250" s="770"/>
      <c r="AW250" s="770"/>
      <c r="AX250" s="770"/>
      <c r="AY250" s="770"/>
      <c r="AZ250" s="770"/>
      <c r="BA250" s="770"/>
      <c r="BB250" s="770"/>
      <c r="BC250" s="770"/>
      <c r="BD250" s="770"/>
      <c r="BE250" s="770"/>
      <c r="BF250" s="770"/>
      <c r="BG250" s="770"/>
      <c r="BH250" s="770"/>
      <c r="BI250" s="770"/>
      <c r="BJ250" s="770"/>
      <c r="BK250" s="770"/>
      <c r="BL250" s="770"/>
      <c r="BM250" s="770"/>
      <c r="BN250" s="770"/>
      <c r="BO250" s="770"/>
      <c r="BP250" s="770"/>
      <c r="BQ250" s="770"/>
      <c r="BR250" s="770"/>
      <c r="BS250" s="770"/>
      <c r="BT250" s="770"/>
      <c r="BU250" s="770"/>
      <c r="BV250" s="770"/>
      <c r="BW250" s="770"/>
      <c r="BX250" s="770"/>
      <c r="BY250" s="770"/>
      <c r="BZ250" s="757"/>
      <c r="CB250" s="422"/>
      <c r="CC250" s="422"/>
      <c r="CD250" s="422"/>
      <c r="CE250" s="422"/>
      <c r="CF250" s="422"/>
      <c r="CG250" s="422"/>
      <c r="CH250" s="422"/>
      <c r="CI250" s="422"/>
    </row>
    <row r="251" spans="1:88" s="18" customFormat="1" ht="17.25" customHeight="1">
      <c r="A251" s="17"/>
      <c r="B251" s="755"/>
      <c r="C251" s="770"/>
      <c r="D251" s="770"/>
      <c r="E251" s="770"/>
      <c r="F251" s="770"/>
      <c r="G251" s="770"/>
      <c r="H251" s="770"/>
      <c r="I251" s="770"/>
      <c r="J251" s="770"/>
      <c r="K251" s="770"/>
      <c r="L251" s="770"/>
      <c r="M251" s="770"/>
      <c r="N251" s="770"/>
      <c r="O251" s="770"/>
      <c r="P251" s="770"/>
      <c r="Q251" s="770"/>
      <c r="R251" s="770"/>
      <c r="S251" s="770"/>
      <c r="T251" s="770"/>
      <c r="U251" s="770"/>
      <c r="V251" s="770"/>
      <c r="W251" s="770"/>
      <c r="X251" s="770"/>
      <c r="Y251" s="770"/>
      <c r="Z251" s="770"/>
      <c r="AA251" s="770"/>
      <c r="AB251" s="770"/>
      <c r="AC251" s="770"/>
      <c r="AD251" s="770"/>
      <c r="AE251" s="770"/>
      <c r="AF251" s="770"/>
      <c r="AG251" s="770"/>
      <c r="AH251" s="770"/>
      <c r="AI251" s="770"/>
      <c r="AJ251" s="770"/>
      <c r="AK251" s="770"/>
      <c r="AL251" s="770"/>
      <c r="AM251" s="770"/>
      <c r="AN251" s="770"/>
      <c r="AO251" s="770"/>
      <c r="AP251" s="770"/>
      <c r="AQ251" s="770"/>
      <c r="AR251" s="770"/>
      <c r="AS251" s="770"/>
      <c r="AT251" s="770"/>
      <c r="AU251" s="770"/>
      <c r="AV251" s="770"/>
      <c r="AW251" s="770"/>
      <c r="AX251" s="770"/>
      <c r="AY251" s="770"/>
      <c r="AZ251" s="770"/>
      <c r="BA251" s="770"/>
      <c r="BB251" s="770"/>
      <c r="BC251" s="770"/>
      <c r="BD251" s="770"/>
      <c r="BE251" s="770"/>
      <c r="BF251" s="770"/>
      <c r="BG251" s="770"/>
      <c r="BH251" s="770"/>
      <c r="BI251" s="770"/>
      <c r="BJ251" s="770"/>
      <c r="BK251" s="770"/>
      <c r="BL251" s="770"/>
      <c r="BM251" s="770"/>
      <c r="BN251" s="770"/>
      <c r="BO251" s="770"/>
      <c r="BP251" s="770"/>
      <c r="BQ251" s="770"/>
      <c r="BR251" s="770"/>
      <c r="BS251" s="770"/>
      <c r="BT251" s="770"/>
      <c r="BU251" s="770"/>
      <c r="BV251" s="770"/>
      <c r="BW251" s="770"/>
      <c r="BX251" s="770"/>
      <c r="BY251" s="770"/>
      <c r="BZ251" s="757"/>
      <c r="CB251" s="422"/>
      <c r="CC251" s="422"/>
      <c r="CD251" s="422"/>
      <c r="CE251" s="422"/>
      <c r="CF251" s="422"/>
      <c r="CG251" s="422"/>
      <c r="CH251" s="422"/>
      <c r="CI251" s="422"/>
    </row>
    <row r="252" spans="1:88" s="18" customFormat="1" ht="17.25" customHeight="1">
      <c r="A252" s="17"/>
      <c r="B252" s="755"/>
      <c r="C252" s="770"/>
      <c r="D252" s="770"/>
      <c r="E252" s="770"/>
      <c r="F252" s="770"/>
      <c r="G252" s="770"/>
      <c r="H252" s="770"/>
      <c r="I252" s="770"/>
      <c r="J252" s="770"/>
      <c r="K252" s="770"/>
      <c r="L252" s="770"/>
      <c r="M252" s="770"/>
      <c r="N252" s="770"/>
      <c r="O252" s="770"/>
      <c r="P252" s="770"/>
      <c r="Q252" s="770"/>
      <c r="R252" s="770"/>
      <c r="S252" s="770"/>
      <c r="T252" s="770"/>
      <c r="U252" s="770"/>
      <c r="V252" s="770"/>
      <c r="W252" s="770"/>
      <c r="X252" s="770"/>
      <c r="Y252" s="770"/>
      <c r="Z252" s="770"/>
      <c r="AA252" s="770"/>
      <c r="AB252" s="770"/>
      <c r="AC252" s="770"/>
      <c r="AD252" s="770"/>
      <c r="AE252" s="770"/>
      <c r="AF252" s="770"/>
      <c r="AG252" s="770"/>
      <c r="AH252" s="770"/>
      <c r="AI252" s="770"/>
      <c r="AJ252" s="770"/>
      <c r="AK252" s="770"/>
      <c r="AL252" s="770"/>
      <c r="AM252" s="770"/>
      <c r="AN252" s="770"/>
      <c r="AO252" s="770"/>
      <c r="AP252" s="770"/>
      <c r="AQ252" s="770"/>
      <c r="AR252" s="770"/>
      <c r="AS252" s="770"/>
      <c r="AT252" s="770"/>
      <c r="AU252" s="770"/>
      <c r="AV252" s="770"/>
      <c r="AW252" s="770"/>
      <c r="AX252" s="770"/>
      <c r="AY252" s="770"/>
      <c r="AZ252" s="770"/>
      <c r="BA252" s="770"/>
      <c r="BB252" s="770"/>
      <c r="BC252" s="770"/>
      <c r="BD252" s="770"/>
      <c r="BE252" s="770"/>
      <c r="BF252" s="770"/>
      <c r="BG252" s="770"/>
      <c r="BH252" s="770"/>
      <c r="BI252" s="770"/>
      <c r="BJ252" s="770"/>
      <c r="BK252" s="770"/>
      <c r="BL252" s="770"/>
      <c r="BM252" s="770"/>
      <c r="BN252" s="770"/>
      <c r="BO252" s="770"/>
      <c r="BP252" s="770"/>
      <c r="BQ252" s="770"/>
      <c r="BR252" s="770"/>
      <c r="BS252" s="770"/>
      <c r="BT252" s="770"/>
      <c r="BU252" s="770"/>
      <c r="BV252" s="770"/>
      <c r="BW252" s="770"/>
      <c r="BX252" s="770"/>
      <c r="BY252" s="770"/>
      <c r="BZ252" s="757"/>
      <c r="CB252" s="422"/>
      <c r="CC252" s="422"/>
      <c r="CD252" s="422"/>
      <c r="CE252" s="422"/>
      <c r="CF252" s="422"/>
      <c r="CG252" s="422"/>
      <c r="CH252" s="422"/>
      <c r="CI252" s="422"/>
    </row>
    <row r="253" spans="1:88" s="18" customFormat="1" ht="17.25" customHeight="1">
      <c r="A253" s="17"/>
      <c r="B253" s="755"/>
      <c r="C253" s="770"/>
      <c r="D253" s="770"/>
      <c r="E253" s="770"/>
      <c r="F253" s="770"/>
      <c r="G253" s="770"/>
      <c r="H253" s="770"/>
      <c r="I253" s="770"/>
      <c r="J253" s="770"/>
      <c r="K253" s="770"/>
      <c r="L253" s="770"/>
      <c r="M253" s="770"/>
      <c r="N253" s="770"/>
      <c r="O253" s="770"/>
      <c r="P253" s="770"/>
      <c r="Q253" s="770"/>
      <c r="R253" s="770"/>
      <c r="S253" s="770"/>
      <c r="T253" s="770"/>
      <c r="U253" s="770"/>
      <c r="V253" s="770"/>
      <c r="W253" s="770"/>
      <c r="X253" s="770"/>
      <c r="Y253" s="770"/>
      <c r="Z253" s="770"/>
      <c r="AA253" s="770"/>
      <c r="AB253" s="770"/>
      <c r="AC253" s="770"/>
      <c r="AD253" s="770"/>
      <c r="AE253" s="770"/>
      <c r="AF253" s="770"/>
      <c r="AG253" s="770"/>
      <c r="AH253" s="770"/>
      <c r="AI253" s="770"/>
      <c r="AJ253" s="770"/>
      <c r="AK253" s="770"/>
      <c r="AL253" s="770"/>
      <c r="AM253" s="770"/>
      <c r="AN253" s="770"/>
      <c r="AO253" s="770"/>
      <c r="AP253" s="770"/>
      <c r="AQ253" s="770"/>
      <c r="AR253" s="770"/>
      <c r="AS253" s="770"/>
      <c r="AT253" s="770"/>
      <c r="AU253" s="770"/>
      <c r="AV253" s="770"/>
      <c r="AW253" s="770"/>
      <c r="AX253" s="770"/>
      <c r="AY253" s="770"/>
      <c r="AZ253" s="770"/>
      <c r="BA253" s="770"/>
      <c r="BB253" s="770"/>
      <c r="BC253" s="770"/>
      <c r="BD253" s="770"/>
      <c r="BE253" s="770"/>
      <c r="BF253" s="770"/>
      <c r="BG253" s="770"/>
      <c r="BH253" s="770"/>
      <c r="BI253" s="770"/>
      <c r="BJ253" s="770"/>
      <c r="BK253" s="770"/>
      <c r="BL253" s="770"/>
      <c r="BM253" s="770"/>
      <c r="BN253" s="770"/>
      <c r="BO253" s="770"/>
      <c r="BP253" s="770"/>
      <c r="BQ253" s="770"/>
      <c r="BR253" s="770"/>
      <c r="BS253" s="770"/>
      <c r="BT253" s="770"/>
      <c r="BU253" s="770"/>
      <c r="BV253" s="770"/>
      <c r="BW253" s="770"/>
      <c r="BX253" s="770"/>
      <c r="BY253" s="770"/>
      <c r="BZ253" s="757"/>
      <c r="CB253" s="422"/>
      <c r="CC253" s="422"/>
      <c r="CD253" s="422"/>
      <c r="CE253" s="422"/>
      <c r="CF253" s="422"/>
      <c r="CG253" s="422"/>
      <c r="CH253" s="422"/>
      <c r="CI253" s="422"/>
    </row>
    <row r="254" spans="1:88" s="18" customFormat="1" ht="17.25" customHeight="1">
      <c r="A254" s="17"/>
      <c r="B254" s="755"/>
      <c r="C254" s="770"/>
      <c r="D254" s="770"/>
      <c r="E254" s="770"/>
      <c r="F254" s="770"/>
      <c r="G254" s="770"/>
      <c r="H254" s="770"/>
      <c r="I254" s="770"/>
      <c r="J254" s="770"/>
      <c r="K254" s="770"/>
      <c r="L254" s="770"/>
      <c r="M254" s="770"/>
      <c r="N254" s="770"/>
      <c r="O254" s="770"/>
      <c r="P254" s="770"/>
      <c r="Q254" s="770"/>
      <c r="R254" s="770"/>
      <c r="S254" s="770"/>
      <c r="T254" s="770"/>
      <c r="U254" s="770"/>
      <c r="V254" s="770"/>
      <c r="W254" s="770"/>
      <c r="X254" s="770"/>
      <c r="Y254" s="770"/>
      <c r="Z254" s="770"/>
      <c r="AA254" s="770"/>
      <c r="AB254" s="770"/>
      <c r="AC254" s="770"/>
      <c r="AD254" s="770"/>
      <c r="AE254" s="770"/>
      <c r="AF254" s="770"/>
      <c r="AG254" s="770"/>
      <c r="AH254" s="770"/>
      <c r="AI254" s="770"/>
      <c r="AJ254" s="770"/>
      <c r="AK254" s="770"/>
      <c r="AL254" s="770"/>
      <c r="AM254" s="770"/>
      <c r="AN254" s="770"/>
      <c r="AO254" s="770"/>
      <c r="AP254" s="770"/>
      <c r="AQ254" s="770"/>
      <c r="AR254" s="770"/>
      <c r="AS254" s="770"/>
      <c r="AT254" s="770"/>
      <c r="AU254" s="770"/>
      <c r="AV254" s="770"/>
      <c r="AW254" s="770"/>
      <c r="AX254" s="770"/>
      <c r="AY254" s="770"/>
      <c r="AZ254" s="770"/>
      <c r="BA254" s="770"/>
      <c r="BB254" s="770"/>
      <c r="BC254" s="770"/>
      <c r="BD254" s="770"/>
      <c r="BE254" s="770"/>
      <c r="BF254" s="770"/>
      <c r="BG254" s="770"/>
      <c r="BH254" s="770"/>
      <c r="BI254" s="770"/>
      <c r="BJ254" s="770"/>
      <c r="BK254" s="770"/>
      <c r="BL254" s="770"/>
      <c r="BM254" s="770"/>
      <c r="BN254" s="770"/>
      <c r="BO254" s="770"/>
      <c r="BP254" s="770"/>
      <c r="BQ254" s="770"/>
      <c r="BR254" s="770"/>
      <c r="BS254" s="770"/>
      <c r="BT254" s="770"/>
      <c r="BU254" s="770"/>
      <c r="BV254" s="770"/>
      <c r="BW254" s="770"/>
      <c r="BX254" s="770"/>
      <c r="BY254" s="770"/>
      <c r="BZ254" s="757"/>
      <c r="CB254" s="422"/>
      <c r="CC254" s="422"/>
      <c r="CD254" s="422"/>
      <c r="CE254" s="422"/>
      <c r="CF254" s="422"/>
      <c r="CG254" s="422"/>
      <c r="CH254" s="422"/>
      <c r="CI254" s="422"/>
    </row>
    <row r="255" spans="1:88" s="18" customFormat="1" ht="17.25" customHeight="1">
      <c r="A255" s="17"/>
      <c r="B255" s="755"/>
      <c r="C255" s="770"/>
      <c r="D255" s="770"/>
      <c r="E255" s="770"/>
      <c r="F255" s="770"/>
      <c r="G255" s="770"/>
      <c r="H255" s="770"/>
      <c r="I255" s="770"/>
      <c r="J255" s="770"/>
      <c r="K255" s="770"/>
      <c r="L255" s="770"/>
      <c r="M255" s="770"/>
      <c r="N255" s="770"/>
      <c r="O255" s="770"/>
      <c r="P255" s="770"/>
      <c r="Q255" s="770"/>
      <c r="R255" s="770"/>
      <c r="S255" s="770"/>
      <c r="T255" s="770"/>
      <c r="U255" s="770"/>
      <c r="V255" s="770"/>
      <c r="W255" s="770"/>
      <c r="X255" s="770"/>
      <c r="Y255" s="770"/>
      <c r="Z255" s="770"/>
      <c r="AA255" s="770"/>
      <c r="AB255" s="770"/>
      <c r="AC255" s="770"/>
      <c r="AD255" s="770"/>
      <c r="AE255" s="770"/>
      <c r="AF255" s="770"/>
      <c r="AG255" s="770"/>
      <c r="AH255" s="770"/>
      <c r="AI255" s="770"/>
      <c r="AJ255" s="770"/>
      <c r="AK255" s="770"/>
      <c r="AL255" s="770"/>
      <c r="AM255" s="770"/>
      <c r="AN255" s="770"/>
      <c r="AO255" s="770"/>
      <c r="AP255" s="770"/>
      <c r="AQ255" s="770"/>
      <c r="AR255" s="770"/>
      <c r="AS255" s="770"/>
      <c r="AT255" s="770"/>
      <c r="AU255" s="770"/>
      <c r="AV255" s="770"/>
      <c r="AW255" s="770"/>
      <c r="AX255" s="770"/>
      <c r="AY255" s="770"/>
      <c r="AZ255" s="770"/>
      <c r="BA255" s="770"/>
      <c r="BB255" s="770"/>
      <c r="BC255" s="770"/>
      <c r="BD255" s="770"/>
      <c r="BE255" s="770"/>
      <c r="BF255" s="770"/>
      <c r="BG255" s="770"/>
      <c r="BH255" s="770"/>
      <c r="BI255" s="770"/>
      <c r="BJ255" s="770"/>
      <c r="BK255" s="770"/>
      <c r="BL255" s="770"/>
      <c r="BM255" s="770"/>
      <c r="BN255" s="770"/>
      <c r="BO255" s="770"/>
      <c r="BP255" s="770"/>
      <c r="BQ255" s="770"/>
      <c r="BR255" s="770"/>
      <c r="BS255" s="770"/>
      <c r="BT255" s="770"/>
      <c r="BU255" s="770"/>
      <c r="BV255" s="770"/>
      <c r="BW255" s="770"/>
      <c r="BX255" s="770"/>
      <c r="BY255" s="770"/>
      <c r="BZ255" s="757"/>
    </row>
    <row r="256" spans="1:88" s="18" customFormat="1" ht="17.25" customHeight="1">
      <c r="A256" s="17"/>
      <c r="B256" s="755"/>
      <c r="C256" s="770"/>
      <c r="D256" s="770"/>
      <c r="E256" s="770"/>
      <c r="F256" s="770"/>
      <c r="G256" s="770"/>
      <c r="H256" s="770"/>
      <c r="I256" s="770"/>
      <c r="J256" s="770"/>
      <c r="K256" s="770"/>
      <c r="L256" s="770"/>
      <c r="M256" s="770"/>
      <c r="N256" s="770"/>
      <c r="O256" s="770"/>
      <c r="P256" s="770"/>
      <c r="Q256" s="770"/>
      <c r="R256" s="770"/>
      <c r="S256" s="770"/>
      <c r="T256" s="770"/>
      <c r="U256" s="770"/>
      <c r="V256" s="770"/>
      <c r="W256" s="770"/>
      <c r="X256" s="770"/>
      <c r="Y256" s="770"/>
      <c r="Z256" s="770"/>
      <c r="AA256" s="770"/>
      <c r="AB256" s="770"/>
      <c r="AC256" s="770"/>
      <c r="AD256" s="770"/>
      <c r="AE256" s="770"/>
      <c r="AF256" s="770"/>
      <c r="AG256" s="770"/>
      <c r="AH256" s="770"/>
      <c r="AI256" s="770"/>
      <c r="AJ256" s="770"/>
      <c r="AK256" s="770"/>
      <c r="AL256" s="770"/>
      <c r="AM256" s="770"/>
      <c r="AN256" s="770"/>
      <c r="AO256" s="770"/>
      <c r="AP256" s="770"/>
      <c r="AQ256" s="770"/>
      <c r="AR256" s="770"/>
      <c r="AS256" s="770"/>
      <c r="AT256" s="770"/>
      <c r="AU256" s="770"/>
      <c r="AV256" s="770"/>
      <c r="AW256" s="770"/>
      <c r="AX256" s="770"/>
      <c r="AY256" s="770"/>
      <c r="AZ256" s="770"/>
      <c r="BA256" s="770"/>
      <c r="BB256" s="770"/>
      <c r="BC256" s="770"/>
      <c r="BD256" s="770"/>
      <c r="BE256" s="770"/>
      <c r="BF256" s="770"/>
      <c r="BG256" s="770"/>
      <c r="BH256" s="770"/>
      <c r="BI256" s="770"/>
      <c r="BJ256" s="770"/>
      <c r="BK256" s="770"/>
      <c r="BL256" s="770"/>
      <c r="BM256" s="770"/>
      <c r="BN256" s="770"/>
      <c r="BO256" s="770"/>
      <c r="BP256" s="770"/>
      <c r="BQ256" s="770"/>
      <c r="BR256" s="770"/>
      <c r="BS256" s="770"/>
      <c r="BT256" s="770"/>
      <c r="BU256" s="770"/>
      <c r="BV256" s="770"/>
      <c r="BW256" s="770"/>
      <c r="BX256" s="770"/>
      <c r="BY256" s="770"/>
      <c r="BZ256" s="757"/>
    </row>
    <row r="257" spans="1:88" s="18" customFormat="1" ht="17.25" customHeight="1" thickBot="1">
      <c r="A257" s="17"/>
      <c r="B257" s="758"/>
      <c r="C257" s="759"/>
      <c r="D257" s="759"/>
      <c r="E257" s="759"/>
      <c r="F257" s="759"/>
      <c r="G257" s="759"/>
      <c r="H257" s="759"/>
      <c r="I257" s="759"/>
      <c r="J257" s="759"/>
      <c r="K257" s="759"/>
      <c r="L257" s="759"/>
      <c r="M257" s="759"/>
      <c r="N257" s="759"/>
      <c r="O257" s="759"/>
      <c r="P257" s="759"/>
      <c r="Q257" s="759"/>
      <c r="R257" s="759"/>
      <c r="S257" s="759"/>
      <c r="T257" s="759"/>
      <c r="U257" s="759"/>
      <c r="V257" s="759"/>
      <c r="W257" s="759"/>
      <c r="X257" s="759"/>
      <c r="Y257" s="759"/>
      <c r="Z257" s="759"/>
      <c r="AA257" s="759"/>
      <c r="AB257" s="759"/>
      <c r="AC257" s="759"/>
      <c r="AD257" s="759"/>
      <c r="AE257" s="759"/>
      <c r="AF257" s="759"/>
      <c r="AG257" s="759"/>
      <c r="AH257" s="759"/>
      <c r="AI257" s="759"/>
      <c r="AJ257" s="759"/>
      <c r="AK257" s="759"/>
      <c r="AL257" s="759"/>
      <c r="AM257" s="759"/>
      <c r="AN257" s="759"/>
      <c r="AO257" s="759"/>
      <c r="AP257" s="759"/>
      <c r="AQ257" s="759"/>
      <c r="AR257" s="759"/>
      <c r="AS257" s="759"/>
      <c r="AT257" s="759"/>
      <c r="AU257" s="759"/>
      <c r="AV257" s="759"/>
      <c r="AW257" s="759"/>
      <c r="AX257" s="759"/>
      <c r="AY257" s="759"/>
      <c r="AZ257" s="759"/>
      <c r="BA257" s="759"/>
      <c r="BB257" s="759"/>
      <c r="BC257" s="759"/>
      <c r="BD257" s="759"/>
      <c r="BE257" s="759"/>
      <c r="BF257" s="759"/>
      <c r="BG257" s="759"/>
      <c r="BH257" s="759"/>
      <c r="BI257" s="759"/>
      <c r="BJ257" s="759"/>
      <c r="BK257" s="759"/>
      <c r="BL257" s="759"/>
      <c r="BM257" s="759"/>
      <c r="BN257" s="759"/>
      <c r="BO257" s="759"/>
      <c r="BP257" s="759"/>
      <c r="BQ257" s="759"/>
      <c r="BR257" s="759"/>
      <c r="BS257" s="759"/>
      <c r="BT257" s="759"/>
      <c r="BU257" s="759"/>
      <c r="BV257" s="759"/>
      <c r="BW257" s="759"/>
      <c r="BX257" s="759"/>
      <c r="BY257" s="759"/>
      <c r="BZ257" s="760"/>
    </row>
    <row r="258" spans="1:88" ht="17.25" customHeight="1" thickBot="1">
      <c r="B258" s="766" t="s">
        <v>101</v>
      </c>
      <c r="C258" s="767"/>
      <c r="D258" s="767"/>
      <c r="E258" s="767"/>
      <c r="F258" s="767"/>
      <c r="G258" s="767"/>
      <c r="H258" s="767"/>
      <c r="I258" s="767"/>
      <c r="J258" s="767"/>
      <c r="K258" s="767"/>
      <c r="L258" s="767"/>
      <c r="M258" s="767"/>
      <c r="N258" s="767"/>
      <c r="O258" s="767"/>
      <c r="P258" s="767"/>
      <c r="Q258" s="767"/>
      <c r="R258" s="767"/>
      <c r="S258" s="767"/>
      <c r="T258" s="767"/>
      <c r="U258" s="767"/>
      <c r="V258" s="767"/>
      <c r="W258" s="767"/>
      <c r="X258" s="767"/>
      <c r="Y258" s="767"/>
      <c r="Z258" s="767"/>
      <c r="AA258" s="767"/>
      <c r="AB258" s="767"/>
      <c r="AC258" s="767"/>
      <c r="AD258" s="767"/>
      <c r="AE258" s="767"/>
      <c r="AF258" s="767"/>
      <c r="AG258" s="767"/>
      <c r="AH258" s="767"/>
      <c r="AI258" s="767"/>
      <c r="AJ258" s="767"/>
      <c r="AK258" s="767"/>
      <c r="AL258" s="767"/>
      <c r="AM258" s="767"/>
      <c r="AN258" s="767"/>
      <c r="AO258" s="767"/>
      <c r="AP258" s="767"/>
      <c r="AQ258" s="767"/>
      <c r="AR258" s="767"/>
      <c r="AS258" s="767"/>
      <c r="AT258" s="767"/>
      <c r="AU258" s="767"/>
      <c r="AV258" s="767"/>
      <c r="AW258" s="767"/>
      <c r="AX258" s="767"/>
      <c r="AY258" s="767"/>
      <c r="AZ258" s="767"/>
      <c r="BA258" s="767"/>
      <c r="BB258" s="767"/>
      <c r="BC258" s="767"/>
      <c r="BD258" s="767"/>
      <c r="BE258" s="767"/>
      <c r="BF258" s="767"/>
      <c r="BG258" s="767"/>
      <c r="BH258" s="767"/>
      <c r="BI258" s="767"/>
      <c r="BJ258" s="767"/>
      <c r="BK258" s="767"/>
      <c r="BL258" s="767"/>
      <c r="BM258" s="767"/>
      <c r="BN258" s="767"/>
      <c r="BO258" s="767"/>
      <c r="BP258" s="767"/>
      <c r="BQ258" s="767"/>
      <c r="BR258" s="767"/>
      <c r="BS258" s="767"/>
      <c r="BT258" s="767"/>
      <c r="BU258" s="767"/>
      <c r="BV258" s="767"/>
      <c r="BW258" s="767"/>
      <c r="BX258" s="767"/>
      <c r="BY258" s="767"/>
      <c r="BZ258" s="768"/>
      <c r="CB258" s="35"/>
      <c r="CC258" s="35"/>
      <c r="CD258" s="35"/>
      <c r="CE258" s="35"/>
      <c r="CF258" s="35"/>
      <c r="CG258" s="35"/>
      <c r="CH258" s="35"/>
      <c r="CI258" s="35"/>
      <c r="CJ258" s="35"/>
    </row>
    <row r="259" spans="1:88" ht="17.25" customHeight="1">
      <c r="B259" s="168"/>
      <c r="C259" s="169"/>
      <c r="D259" s="170"/>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c r="AA259" s="170"/>
      <c r="AB259" s="170"/>
      <c r="AC259" s="170"/>
      <c r="AD259" s="170"/>
      <c r="AE259" s="170"/>
      <c r="AF259" s="170"/>
      <c r="AG259" s="170"/>
      <c r="AH259" s="170"/>
      <c r="AI259" s="170"/>
      <c r="AJ259" s="170"/>
      <c r="AK259" s="170"/>
      <c r="AL259" s="170"/>
      <c r="AM259" s="170"/>
      <c r="AN259" s="170"/>
      <c r="AO259" s="170"/>
      <c r="AP259" s="170"/>
      <c r="AQ259" s="170"/>
      <c r="AR259" s="170"/>
      <c r="AS259" s="170"/>
      <c r="AT259" s="170"/>
      <c r="AU259" s="170"/>
      <c r="AV259" s="171"/>
      <c r="AW259" s="170"/>
      <c r="AX259" s="172"/>
      <c r="AY259" s="172"/>
      <c r="AZ259" s="172"/>
      <c r="BA259" s="172"/>
      <c r="BB259" s="172"/>
      <c r="BC259" s="173"/>
      <c r="BD259" s="173"/>
      <c r="BE259" s="173"/>
      <c r="BF259" s="173"/>
      <c r="BG259" s="174"/>
      <c r="BH259" s="174"/>
      <c r="BI259" s="174"/>
      <c r="BJ259" s="174"/>
      <c r="BK259" s="174"/>
      <c r="BL259" s="174"/>
      <c r="BM259" s="175" t="s">
        <v>34</v>
      </c>
      <c r="BN259" s="169"/>
      <c r="BO259" s="169"/>
      <c r="BP259" s="169"/>
      <c r="BQ259" s="169"/>
      <c r="BR259" s="169"/>
      <c r="BS259" s="169"/>
      <c r="BT259" s="169"/>
      <c r="BU259" s="169"/>
      <c r="BV259" s="169"/>
      <c r="BW259" s="169"/>
      <c r="BX259" s="169"/>
      <c r="BY259" s="169"/>
      <c r="BZ259" s="176"/>
      <c r="CB259" s="35"/>
      <c r="CC259" s="35"/>
      <c r="CD259" s="35"/>
      <c r="CE259" s="35"/>
      <c r="CF259" s="35"/>
      <c r="CG259" s="35"/>
      <c r="CH259" s="35"/>
      <c r="CI259" s="35"/>
      <c r="CJ259" s="35"/>
    </row>
    <row r="260" spans="1:88" ht="17.25" customHeight="1">
      <c r="B260" s="177"/>
      <c r="C260" s="178"/>
      <c r="D260" s="728" t="s">
        <v>133</v>
      </c>
      <c r="E260" s="728"/>
      <c r="F260" s="728"/>
      <c r="G260" s="728"/>
      <c r="H260" s="728"/>
      <c r="I260" s="728"/>
      <c r="J260" s="728"/>
      <c r="K260" s="728"/>
      <c r="L260" s="728"/>
      <c r="M260" s="728"/>
      <c r="N260" s="728"/>
      <c r="O260" s="728"/>
      <c r="P260" s="728"/>
      <c r="Q260" s="728"/>
      <c r="R260" s="728"/>
      <c r="S260" s="728"/>
      <c r="T260" s="728"/>
      <c r="U260" s="728"/>
      <c r="V260" s="728" t="s">
        <v>27</v>
      </c>
      <c r="W260" s="728"/>
      <c r="X260" s="728"/>
      <c r="Y260" s="728"/>
      <c r="Z260" s="728"/>
      <c r="AA260" s="728"/>
      <c r="AB260" s="728"/>
      <c r="AC260" s="728"/>
      <c r="AD260" s="728"/>
      <c r="AE260" s="728"/>
      <c r="AF260" s="728"/>
      <c r="AG260" s="763" t="s">
        <v>28</v>
      </c>
      <c r="AH260" s="763"/>
      <c r="AI260" s="763"/>
      <c r="AJ260" s="763"/>
      <c r="AK260" s="763"/>
      <c r="AL260" s="763"/>
      <c r="AM260" s="763"/>
      <c r="AN260" s="763"/>
      <c r="AO260" s="763"/>
      <c r="AP260" s="763"/>
      <c r="AQ260" s="763"/>
      <c r="AR260" s="763" t="s">
        <v>29</v>
      </c>
      <c r="AS260" s="763"/>
      <c r="AT260" s="763"/>
      <c r="AU260" s="763"/>
      <c r="AV260" s="763"/>
      <c r="AW260" s="763"/>
      <c r="AX260" s="763"/>
      <c r="AY260" s="763"/>
      <c r="AZ260" s="763"/>
      <c r="BA260" s="763"/>
      <c r="BB260" s="763"/>
      <c r="BC260" s="763" t="s">
        <v>30</v>
      </c>
      <c r="BD260" s="763"/>
      <c r="BE260" s="763"/>
      <c r="BF260" s="763"/>
      <c r="BG260" s="763"/>
      <c r="BH260" s="763"/>
      <c r="BI260" s="763"/>
      <c r="BJ260" s="763"/>
      <c r="BK260" s="763"/>
      <c r="BL260" s="763"/>
      <c r="BM260" s="763"/>
      <c r="BN260" s="178"/>
      <c r="BO260" s="730" t="s">
        <v>35</v>
      </c>
      <c r="BP260" s="730"/>
      <c r="BQ260" s="730"/>
      <c r="BR260" s="730"/>
      <c r="BS260" s="730"/>
      <c r="BT260" s="730"/>
      <c r="BU260" s="736" t="s">
        <v>36</v>
      </c>
      <c r="BV260" s="737"/>
      <c r="BW260" s="737"/>
      <c r="BX260" s="737"/>
      <c r="BY260" s="737"/>
      <c r="BZ260" s="738"/>
      <c r="CB260" s="35"/>
      <c r="CC260" s="35"/>
      <c r="CD260" s="35"/>
      <c r="CE260" s="35"/>
      <c r="CF260" s="35"/>
      <c r="CG260" s="35"/>
      <c r="CH260" s="35"/>
      <c r="CI260" s="35"/>
      <c r="CJ260" s="35"/>
    </row>
    <row r="261" spans="1:88" ht="17.25" customHeight="1">
      <c r="B261" s="177"/>
      <c r="C261" s="178"/>
      <c r="D261" s="762" t="s">
        <v>32</v>
      </c>
      <c r="E261" s="762"/>
      <c r="F261" s="762"/>
      <c r="G261" s="762"/>
      <c r="H261" s="762"/>
      <c r="I261" s="762"/>
      <c r="J261" s="762"/>
      <c r="K261" s="762"/>
      <c r="L261" s="762"/>
      <c r="M261" s="733"/>
      <c r="N261" s="733"/>
      <c r="O261" s="733"/>
      <c r="P261" s="733"/>
      <c r="Q261" s="733"/>
      <c r="R261" s="733"/>
      <c r="S261" s="733"/>
      <c r="T261" s="733"/>
      <c r="U261" s="734"/>
      <c r="V261" s="735"/>
      <c r="W261" s="735"/>
      <c r="X261" s="735"/>
      <c r="Y261" s="735"/>
      <c r="Z261" s="735"/>
      <c r="AA261" s="735"/>
      <c r="AB261" s="735"/>
      <c r="AC261" s="735"/>
      <c r="AD261" s="735"/>
      <c r="AE261" s="735"/>
      <c r="AF261" s="735"/>
      <c r="AG261" s="735"/>
      <c r="AH261" s="735"/>
      <c r="AI261" s="735"/>
      <c r="AJ261" s="735"/>
      <c r="AK261" s="735"/>
      <c r="AL261" s="735"/>
      <c r="AM261" s="735"/>
      <c r="AN261" s="735"/>
      <c r="AO261" s="735"/>
      <c r="AP261" s="735"/>
      <c r="AQ261" s="735"/>
      <c r="AR261" s="735"/>
      <c r="AS261" s="735"/>
      <c r="AT261" s="735"/>
      <c r="AU261" s="735"/>
      <c r="AV261" s="735"/>
      <c r="AW261" s="735"/>
      <c r="AX261" s="735"/>
      <c r="AY261" s="735"/>
      <c r="AZ261" s="735"/>
      <c r="BA261" s="735"/>
      <c r="BB261" s="735"/>
      <c r="BC261" s="735"/>
      <c r="BD261" s="735"/>
      <c r="BE261" s="735"/>
      <c r="BF261" s="735"/>
      <c r="BG261" s="735"/>
      <c r="BH261" s="735"/>
      <c r="BI261" s="735"/>
      <c r="BJ261" s="735"/>
      <c r="BK261" s="735"/>
      <c r="BL261" s="735"/>
      <c r="BM261" s="735"/>
      <c r="BN261" s="178"/>
      <c r="BO261" s="729" t="str">
        <f>IF(OR(M261="",V261="",AG261=""),"",ROUNDDOWN(V261/AG261,3))</f>
        <v/>
      </c>
      <c r="BP261" s="729"/>
      <c r="BQ261" s="729"/>
      <c r="BR261" s="729"/>
      <c r="BS261" s="729"/>
      <c r="BT261" s="729"/>
      <c r="BU261" s="729" t="str">
        <f>IF(OR(M261="",AR261="",BC261=""),"",ROUNDDOWN(AR261/BC261,3))</f>
        <v/>
      </c>
      <c r="BV261" s="729"/>
      <c r="BW261" s="729"/>
      <c r="BX261" s="729"/>
      <c r="BY261" s="729"/>
      <c r="BZ261" s="761"/>
      <c r="CB261" s="35"/>
      <c r="CC261" s="35"/>
      <c r="CD261" s="35"/>
      <c r="CE261" s="35"/>
      <c r="CF261" s="35"/>
      <c r="CG261" s="35"/>
      <c r="CH261" s="35"/>
      <c r="CI261" s="35"/>
      <c r="CJ261" s="35"/>
    </row>
    <row r="262" spans="1:88" ht="17.25" customHeight="1">
      <c r="B262" s="177"/>
      <c r="C262" s="178"/>
      <c r="D262" s="732" t="s">
        <v>33</v>
      </c>
      <c r="E262" s="732"/>
      <c r="F262" s="732"/>
      <c r="G262" s="732"/>
      <c r="H262" s="732"/>
      <c r="I262" s="732"/>
      <c r="J262" s="732"/>
      <c r="K262" s="732"/>
      <c r="L262" s="732"/>
      <c r="M262" s="733"/>
      <c r="N262" s="733"/>
      <c r="O262" s="733"/>
      <c r="P262" s="733"/>
      <c r="Q262" s="733"/>
      <c r="R262" s="733"/>
      <c r="S262" s="733"/>
      <c r="T262" s="733"/>
      <c r="U262" s="734"/>
      <c r="V262" s="735"/>
      <c r="W262" s="735"/>
      <c r="X262" s="735"/>
      <c r="Y262" s="735"/>
      <c r="Z262" s="735"/>
      <c r="AA262" s="735"/>
      <c r="AB262" s="735"/>
      <c r="AC262" s="735"/>
      <c r="AD262" s="735"/>
      <c r="AE262" s="735"/>
      <c r="AF262" s="735"/>
      <c r="AG262" s="735"/>
      <c r="AH262" s="735"/>
      <c r="AI262" s="735"/>
      <c r="AJ262" s="735"/>
      <c r="AK262" s="735"/>
      <c r="AL262" s="735"/>
      <c r="AM262" s="735"/>
      <c r="AN262" s="735"/>
      <c r="AO262" s="735"/>
      <c r="AP262" s="735"/>
      <c r="AQ262" s="735"/>
      <c r="AR262" s="735"/>
      <c r="AS262" s="735"/>
      <c r="AT262" s="735"/>
      <c r="AU262" s="735"/>
      <c r="AV262" s="735"/>
      <c r="AW262" s="735"/>
      <c r="AX262" s="735"/>
      <c r="AY262" s="735"/>
      <c r="AZ262" s="735"/>
      <c r="BA262" s="735"/>
      <c r="BB262" s="735"/>
      <c r="BC262" s="735"/>
      <c r="BD262" s="735"/>
      <c r="BE262" s="735"/>
      <c r="BF262" s="735"/>
      <c r="BG262" s="735"/>
      <c r="BH262" s="735"/>
      <c r="BI262" s="735"/>
      <c r="BJ262" s="735"/>
      <c r="BK262" s="735"/>
      <c r="BL262" s="735"/>
      <c r="BM262" s="735"/>
      <c r="BN262" s="178"/>
      <c r="BO262" s="729" t="str">
        <f>IF(OR(M262="",V262="",AG262=""),"",ROUNDDOWN(V262/AG262,3))</f>
        <v/>
      </c>
      <c r="BP262" s="729"/>
      <c r="BQ262" s="729"/>
      <c r="BR262" s="729"/>
      <c r="BS262" s="729"/>
      <c r="BT262" s="729"/>
      <c r="BU262" s="729" t="str">
        <f>IF(OR(M262="",AR262="",BC262=""),"",ROUNDDOWN(AR262/BC262,3))</f>
        <v/>
      </c>
      <c r="BV262" s="729"/>
      <c r="BW262" s="729"/>
      <c r="BX262" s="729"/>
      <c r="BY262" s="729"/>
      <c r="BZ262" s="761"/>
      <c r="CB262" s="35"/>
      <c r="CC262" s="35"/>
      <c r="CD262" s="35"/>
      <c r="CE262" s="35"/>
      <c r="CF262" s="35"/>
      <c r="CG262" s="35"/>
      <c r="CH262" s="35"/>
      <c r="CI262" s="35"/>
      <c r="CJ262" s="35"/>
    </row>
    <row r="263" spans="1:88" ht="17.25" customHeight="1">
      <c r="B263" s="177"/>
      <c r="C263" s="178"/>
      <c r="D263" s="178"/>
      <c r="E263" s="179"/>
      <c r="F263" s="178"/>
      <c r="G263" s="178"/>
      <c r="H263" s="178"/>
      <c r="I263" s="178"/>
      <c r="J263" s="178"/>
      <c r="K263" s="178"/>
      <c r="L263" s="178"/>
      <c r="M263" s="178"/>
      <c r="N263" s="178"/>
      <c r="O263" s="180" t="s">
        <v>31</v>
      </c>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c r="AK263" s="178"/>
      <c r="AL263" s="178"/>
      <c r="AM263" s="178"/>
      <c r="AN263" s="178"/>
      <c r="AO263" s="178"/>
      <c r="AP263" s="178"/>
      <c r="AQ263" s="178"/>
      <c r="AR263" s="178"/>
      <c r="AS263" s="178"/>
      <c r="AT263" s="178"/>
      <c r="AU263" s="178"/>
      <c r="AV263" s="178"/>
      <c r="AW263" s="178"/>
      <c r="AX263" s="178"/>
      <c r="AY263" s="178"/>
      <c r="AZ263" s="178"/>
      <c r="BA263" s="178"/>
      <c r="BB263" s="178"/>
      <c r="BC263" s="178"/>
      <c r="BD263" s="178"/>
      <c r="BE263" s="178"/>
      <c r="BF263" s="178"/>
      <c r="BG263" s="178"/>
      <c r="BH263" s="178"/>
      <c r="BI263" s="178"/>
      <c r="BJ263" s="178"/>
      <c r="BK263" s="178"/>
      <c r="BL263" s="178"/>
      <c r="BM263" s="178"/>
      <c r="BN263" s="178"/>
      <c r="BO263" s="178"/>
      <c r="BP263" s="178"/>
      <c r="BQ263" s="178"/>
      <c r="BR263" s="178"/>
      <c r="BS263" s="178"/>
      <c r="BT263" s="178"/>
      <c r="BU263" s="178"/>
      <c r="BV263" s="178"/>
      <c r="BW263" s="178"/>
      <c r="BX263" s="178"/>
      <c r="BY263" s="178"/>
      <c r="BZ263" s="181"/>
      <c r="CB263" s="35"/>
      <c r="CC263" s="35"/>
      <c r="CD263" s="35"/>
      <c r="CE263" s="35"/>
      <c r="CF263" s="35"/>
      <c r="CG263" s="35"/>
      <c r="CH263" s="35"/>
      <c r="CI263" s="35"/>
      <c r="CJ263" s="35"/>
    </row>
    <row r="264" spans="1:88" ht="17.25" customHeight="1">
      <c r="B264" s="177"/>
      <c r="C264" s="178"/>
      <c r="D264" s="178"/>
      <c r="E264" s="179"/>
      <c r="F264" s="178"/>
      <c r="G264" s="178"/>
      <c r="H264" s="178"/>
      <c r="I264" s="178"/>
      <c r="J264" s="178"/>
      <c r="K264" s="178"/>
      <c r="L264" s="178"/>
      <c r="M264" s="178"/>
      <c r="N264" s="178"/>
      <c r="O264" s="180"/>
      <c r="P264" s="178"/>
      <c r="Q264" s="178"/>
      <c r="R264" s="178"/>
      <c r="S264" s="182" t="s">
        <v>182</v>
      </c>
      <c r="T264" s="178"/>
      <c r="U264" s="178"/>
      <c r="V264" s="178"/>
      <c r="W264" s="178"/>
      <c r="X264" s="178"/>
      <c r="Y264" s="178"/>
      <c r="Z264" s="178"/>
      <c r="AA264" s="178"/>
      <c r="AB264" s="178"/>
      <c r="AC264" s="178"/>
      <c r="AD264" s="178"/>
      <c r="AE264" s="178"/>
      <c r="AF264" s="178"/>
      <c r="AG264" s="178"/>
      <c r="AH264" s="178"/>
      <c r="AI264" s="178"/>
      <c r="AJ264" s="178"/>
      <c r="AK264" s="178"/>
      <c r="AL264" s="178"/>
      <c r="AM264" s="178"/>
      <c r="AN264" s="178"/>
      <c r="AO264" s="178"/>
      <c r="AP264" s="178"/>
      <c r="AQ264" s="178"/>
      <c r="AR264" s="178"/>
      <c r="AS264" s="178"/>
      <c r="AT264" s="178"/>
      <c r="AU264" s="178"/>
      <c r="AV264" s="178"/>
      <c r="AW264" s="178"/>
      <c r="AX264" s="178"/>
      <c r="AY264" s="178"/>
      <c r="AZ264" s="178"/>
      <c r="BA264" s="178"/>
      <c r="BB264" s="178"/>
      <c r="BC264" s="178"/>
      <c r="BD264" s="178"/>
      <c r="BE264" s="178"/>
      <c r="BF264" s="178"/>
      <c r="BG264" s="178"/>
      <c r="BH264" s="178"/>
      <c r="BI264" s="178"/>
      <c r="BJ264" s="178"/>
      <c r="BK264" s="178"/>
      <c r="BL264" s="178"/>
      <c r="BM264" s="178"/>
      <c r="BN264" s="178"/>
      <c r="BO264" s="178"/>
      <c r="BP264" s="178"/>
      <c r="BQ264" s="178"/>
      <c r="BR264" s="178"/>
      <c r="BS264" s="178"/>
      <c r="BT264" s="178"/>
      <c r="BU264" s="178"/>
      <c r="BV264" s="178"/>
      <c r="BW264" s="178"/>
      <c r="BX264" s="178"/>
      <c r="BY264" s="178"/>
      <c r="BZ264" s="181"/>
      <c r="CB264" s="35"/>
      <c r="CC264" s="35"/>
      <c r="CD264" s="35"/>
      <c r="CE264" s="35"/>
      <c r="CF264" s="35"/>
      <c r="CG264" s="35"/>
      <c r="CH264" s="35"/>
      <c r="CI264" s="35"/>
      <c r="CJ264" s="35"/>
    </row>
    <row r="265" spans="1:88" ht="17.25" customHeight="1" thickBot="1">
      <c r="B265" s="183"/>
      <c r="C265" s="184"/>
      <c r="D265" s="184"/>
      <c r="E265" s="184"/>
      <c r="F265" s="184"/>
      <c r="G265" s="184"/>
      <c r="H265" s="184"/>
      <c r="I265" s="184"/>
      <c r="J265" s="184"/>
      <c r="K265" s="184"/>
      <c r="L265" s="184"/>
      <c r="M265" s="184"/>
      <c r="N265" s="185"/>
      <c r="O265" s="185"/>
      <c r="P265" s="185"/>
      <c r="Q265" s="185"/>
      <c r="R265" s="185"/>
      <c r="T265" s="185"/>
      <c r="U265" s="185"/>
      <c r="V265" s="185"/>
      <c r="W265" s="185"/>
      <c r="X265" s="185"/>
      <c r="Y265" s="185"/>
      <c r="Z265" s="185"/>
      <c r="AA265" s="185"/>
      <c r="AB265" s="185"/>
      <c r="AC265" s="185"/>
      <c r="AD265" s="185"/>
      <c r="AE265" s="185"/>
      <c r="AF265" s="185"/>
      <c r="AG265" s="185"/>
      <c r="AH265" s="185"/>
      <c r="AI265" s="185"/>
      <c r="AJ265" s="185"/>
      <c r="AK265" s="185"/>
      <c r="AL265" s="185"/>
      <c r="AM265" s="185"/>
      <c r="AN265" s="185"/>
      <c r="AO265" s="185"/>
      <c r="AP265" s="185"/>
      <c r="AQ265" s="185"/>
      <c r="AR265" s="185"/>
      <c r="AS265" s="185"/>
      <c r="AT265" s="185"/>
      <c r="AU265" s="185"/>
      <c r="AV265" s="185"/>
      <c r="AW265" s="185"/>
      <c r="AX265" s="185"/>
      <c r="AY265" s="185"/>
      <c r="AZ265" s="185"/>
      <c r="BA265" s="185"/>
      <c r="BB265" s="185"/>
      <c r="BC265" s="185"/>
      <c r="BD265" s="185"/>
      <c r="BE265" s="185"/>
      <c r="BF265" s="185"/>
      <c r="BG265" s="185"/>
      <c r="BH265" s="184"/>
      <c r="BI265" s="184"/>
      <c r="BJ265" s="184"/>
      <c r="BK265" s="184"/>
      <c r="BL265" s="184"/>
      <c r="BM265" s="184"/>
      <c r="BN265" s="184"/>
      <c r="BO265" s="184"/>
      <c r="BP265" s="184"/>
      <c r="BQ265" s="184"/>
      <c r="BR265" s="184"/>
      <c r="BS265" s="184"/>
      <c r="BT265" s="184"/>
      <c r="BU265" s="184"/>
      <c r="BV265" s="184"/>
      <c r="BW265" s="184"/>
      <c r="BX265" s="184"/>
      <c r="BY265" s="184"/>
      <c r="BZ265" s="186"/>
      <c r="CB265" s="35"/>
      <c r="CC265" s="35"/>
      <c r="CD265" s="35"/>
      <c r="CE265" s="35"/>
      <c r="CF265" s="35"/>
      <c r="CG265" s="35"/>
      <c r="CH265" s="35"/>
      <c r="CI265" s="35"/>
      <c r="CJ265" s="35"/>
    </row>
    <row r="266" spans="1:88" s="18" customFormat="1" ht="19.5" thickBot="1">
      <c r="A266" s="17"/>
      <c r="B266" s="722" t="s">
        <v>274</v>
      </c>
      <c r="C266" s="723"/>
      <c r="D266" s="723"/>
      <c r="E266" s="723"/>
      <c r="F266" s="723"/>
      <c r="G266" s="723"/>
      <c r="H266" s="723"/>
      <c r="I266" s="723"/>
      <c r="J266" s="723"/>
      <c r="K266" s="723"/>
      <c r="L266" s="723"/>
      <c r="M266" s="723"/>
      <c r="N266" s="723"/>
      <c r="O266" s="723"/>
      <c r="P266" s="723"/>
      <c r="Q266" s="723"/>
      <c r="R266" s="723"/>
      <c r="S266" s="723"/>
      <c r="T266" s="723"/>
      <c r="U266" s="723"/>
      <c r="V266" s="723"/>
      <c r="W266" s="723"/>
      <c r="X266" s="723"/>
      <c r="Y266" s="723"/>
      <c r="Z266" s="723"/>
      <c r="AA266" s="723"/>
      <c r="AB266" s="723"/>
      <c r="AC266" s="723"/>
      <c r="AD266" s="723"/>
      <c r="AE266" s="723"/>
      <c r="AF266" s="723"/>
      <c r="AG266" s="723"/>
      <c r="AH266" s="723"/>
      <c r="AI266" s="723"/>
      <c r="AJ266" s="723"/>
      <c r="AK266" s="723"/>
      <c r="AL266" s="723"/>
      <c r="AM266" s="723"/>
      <c r="AN266" s="723"/>
      <c r="AO266" s="723"/>
      <c r="AP266" s="723"/>
      <c r="AQ266" s="723"/>
      <c r="AR266" s="723"/>
      <c r="AS266" s="723"/>
      <c r="AT266" s="723"/>
      <c r="AU266" s="723"/>
      <c r="AV266" s="723"/>
      <c r="AW266" s="723"/>
      <c r="AX266" s="723"/>
      <c r="AY266" s="723"/>
      <c r="AZ266" s="723"/>
      <c r="BA266" s="723"/>
      <c r="BB266" s="723"/>
      <c r="BC266" s="723"/>
      <c r="BD266" s="723"/>
      <c r="BE266" s="723"/>
      <c r="BF266" s="723"/>
      <c r="BG266" s="723"/>
      <c r="BH266" s="723"/>
      <c r="BI266" s="723"/>
      <c r="BJ266" s="723"/>
      <c r="BK266" s="723"/>
      <c r="BL266" s="723"/>
      <c r="BM266" s="723"/>
      <c r="BN266" s="723"/>
      <c r="BO266" s="723"/>
      <c r="BP266" s="723"/>
      <c r="BQ266" s="723"/>
      <c r="BR266" s="723"/>
      <c r="BS266" s="723"/>
      <c r="BT266" s="723"/>
      <c r="BU266" s="723"/>
      <c r="BV266" s="723"/>
      <c r="BW266" s="723"/>
      <c r="BX266" s="723"/>
      <c r="BY266" s="723"/>
      <c r="BZ266" s="724"/>
    </row>
    <row r="267" spans="1:88" s="18" customFormat="1" ht="10.5" customHeight="1">
      <c r="A267" s="17"/>
      <c r="B267" s="423"/>
      <c r="C267" s="424"/>
      <c r="D267" s="424"/>
      <c r="E267" s="424"/>
      <c r="F267" s="424"/>
      <c r="G267" s="424"/>
      <c r="H267" s="424"/>
      <c r="I267" s="424"/>
      <c r="J267" s="424"/>
      <c r="K267" s="424"/>
      <c r="L267" s="424"/>
      <c r="M267" s="424"/>
      <c r="N267" s="424"/>
      <c r="O267" s="424"/>
      <c r="P267" s="424"/>
      <c r="Q267" s="424"/>
      <c r="R267" s="424"/>
      <c r="S267" s="424"/>
      <c r="T267" s="424"/>
      <c r="U267" s="424"/>
      <c r="V267" s="424"/>
      <c r="W267" s="424"/>
      <c r="X267" s="424"/>
      <c r="Y267" s="424"/>
      <c r="Z267" s="424"/>
      <c r="AA267" s="424"/>
      <c r="AB267" s="424"/>
      <c r="AC267" s="424"/>
      <c r="AD267" s="424"/>
      <c r="AE267" s="424"/>
      <c r="AF267" s="424"/>
      <c r="AG267" s="424"/>
      <c r="AH267" s="424"/>
      <c r="AI267" s="424"/>
      <c r="AJ267" s="424"/>
      <c r="AK267" s="424"/>
      <c r="AL267" s="424"/>
      <c r="AM267" s="424"/>
      <c r="AN267" s="424"/>
      <c r="AO267" s="424"/>
      <c r="AP267" s="424"/>
      <c r="AQ267" s="424"/>
      <c r="AR267" s="424"/>
      <c r="AS267" s="424"/>
      <c r="AT267" s="424"/>
      <c r="AU267" s="424"/>
      <c r="AV267" s="424"/>
      <c r="AW267" s="424"/>
      <c r="AX267" s="424"/>
      <c r="AY267" s="424"/>
      <c r="AZ267" s="424"/>
      <c r="BA267" s="424"/>
      <c r="BB267" s="424"/>
      <c r="BC267" s="424"/>
      <c r="BD267" s="424"/>
      <c r="BE267" s="424"/>
      <c r="BF267" s="424"/>
      <c r="BG267" s="424"/>
      <c r="BH267" s="424"/>
      <c r="BI267" s="424"/>
      <c r="BJ267" s="424"/>
      <c r="BK267" s="424"/>
      <c r="BL267" s="424"/>
      <c r="BM267" s="424"/>
      <c r="BN267" s="424"/>
      <c r="BO267" s="424"/>
      <c r="BP267" s="424"/>
      <c r="BQ267" s="424"/>
      <c r="BR267" s="424"/>
      <c r="BS267" s="424"/>
      <c r="BT267" s="424"/>
      <c r="BU267" s="424"/>
      <c r="BV267" s="424"/>
      <c r="BW267" s="424"/>
      <c r="BX267" s="424"/>
      <c r="BY267" s="424"/>
      <c r="BZ267" s="425"/>
    </row>
    <row r="268" spans="1:88" s="18" customFormat="1">
      <c r="A268" s="17"/>
      <c r="B268" s="418"/>
      <c r="C268" s="420"/>
      <c r="D268" s="420"/>
      <c r="E268" s="420"/>
      <c r="F268" s="420"/>
      <c r="G268" s="614" t="s">
        <v>275</v>
      </c>
      <c r="H268" s="614"/>
      <c r="I268" s="614"/>
      <c r="J268" s="614"/>
      <c r="K268" s="614"/>
      <c r="L268" s="614"/>
      <c r="M268" s="614"/>
      <c r="N268" s="614"/>
      <c r="O268" s="614"/>
      <c r="P268" s="731"/>
      <c r="Q268" s="731"/>
      <c r="R268" s="731"/>
      <c r="S268" s="731"/>
      <c r="T268" s="731"/>
      <c r="U268" s="731"/>
      <c r="V268" s="731"/>
      <c r="W268" s="731"/>
      <c r="X268" s="731"/>
      <c r="Y268" s="731"/>
      <c r="Z268" s="731"/>
      <c r="AA268" s="731"/>
      <c r="AB268" s="731"/>
      <c r="AC268" s="731"/>
      <c r="AD268" s="731"/>
      <c r="AE268" s="731"/>
      <c r="AF268" s="731"/>
      <c r="AG268" s="731"/>
      <c r="AH268" s="731"/>
      <c r="AI268" s="731"/>
      <c r="AJ268" s="420"/>
      <c r="AK268" s="426" t="s">
        <v>276</v>
      </c>
      <c r="AL268" s="420"/>
      <c r="AM268" s="420"/>
      <c r="AN268" s="420"/>
      <c r="AO268" s="420"/>
      <c r="AP268" s="420"/>
      <c r="AQ268" s="420"/>
      <c r="AR268" s="420"/>
      <c r="AS268" s="420"/>
      <c r="AT268" s="420"/>
      <c r="AU268" s="420"/>
      <c r="AV268" s="420"/>
      <c r="AW268" s="420"/>
      <c r="AX268" s="420"/>
      <c r="AY268" s="420"/>
      <c r="AZ268" s="420"/>
      <c r="BA268" s="420"/>
      <c r="BB268" s="420"/>
      <c r="BC268" s="420"/>
      <c r="BD268" s="420"/>
      <c r="BE268" s="420"/>
      <c r="BF268" s="420"/>
      <c r="BG268" s="420"/>
      <c r="BH268" s="420"/>
      <c r="BI268" s="420"/>
      <c r="BJ268" s="420"/>
      <c r="BK268" s="420"/>
      <c r="BL268" s="420"/>
      <c r="BM268" s="420"/>
      <c r="BN268" s="420"/>
      <c r="BO268" s="420"/>
      <c r="BP268" s="420"/>
      <c r="BQ268" s="420"/>
      <c r="BR268" s="420"/>
      <c r="BS268" s="420"/>
      <c r="BT268" s="420"/>
      <c r="BU268" s="420"/>
      <c r="BV268" s="420"/>
      <c r="BW268" s="420"/>
      <c r="BX268" s="420"/>
      <c r="BY268" s="420"/>
      <c r="BZ268" s="421"/>
    </row>
    <row r="269" spans="1:88" s="18" customFormat="1" ht="11.25" customHeight="1">
      <c r="A269" s="17"/>
      <c r="B269" s="418"/>
      <c r="C269" s="420"/>
      <c r="D269" s="420"/>
      <c r="E269" s="420"/>
      <c r="F269" s="420"/>
      <c r="G269" s="420"/>
      <c r="H269" s="420"/>
      <c r="I269" s="420"/>
      <c r="J269" s="420"/>
      <c r="K269" s="420"/>
      <c r="L269" s="420"/>
      <c r="M269" s="420"/>
      <c r="N269" s="420"/>
      <c r="O269" s="420"/>
      <c r="P269" s="420"/>
      <c r="Q269" s="420"/>
      <c r="R269" s="420"/>
      <c r="S269" s="420"/>
      <c r="T269" s="420"/>
      <c r="U269" s="420"/>
      <c r="V269" s="420"/>
      <c r="W269" s="420"/>
      <c r="X269" s="420"/>
      <c r="Y269" s="420"/>
      <c r="Z269" s="420"/>
      <c r="AA269" s="420"/>
      <c r="AB269" s="420"/>
      <c r="AC269" s="420"/>
      <c r="AD269" s="420"/>
      <c r="AE269" s="420"/>
      <c r="AF269" s="420"/>
      <c r="AG269" s="420"/>
      <c r="AH269" s="420"/>
      <c r="AI269" s="420"/>
      <c r="AJ269" s="420"/>
      <c r="AK269" s="420"/>
      <c r="AL269" s="420"/>
      <c r="AM269" s="420"/>
      <c r="AN269" s="420"/>
      <c r="AO269" s="420"/>
      <c r="AP269" s="420"/>
      <c r="AQ269" s="420"/>
      <c r="AR269" s="420"/>
      <c r="AS269" s="420"/>
      <c r="AT269" s="420"/>
      <c r="AU269" s="420"/>
      <c r="AV269" s="420"/>
      <c r="AW269" s="420"/>
      <c r="AX269" s="420"/>
      <c r="AY269" s="420"/>
      <c r="AZ269" s="420"/>
      <c r="BA269" s="420"/>
      <c r="BB269" s="420"/>
      <c r="BC269" s="420"/>
      <c r="BD269" s="420"/>
      <c r="BE269" s="420"/>
      <c r="BF269" s="420"/>
      <c r="BG269" s="420"/>
      <c r="BH269" s="420"/>
      <c r="BI269" s="420"/>
      <c r="BJ269" s="420"/>
      <c r="BK269" s="420"/>
      <c r="BL269" s="420"/>
      <c r="BM269" s="420"/>
      <c r="BN269" s="420"/>
      <c r="BO269" s="420"/>
      <c r="BP269" s="420"/>
      <c r="BQ269" s="420"/>
      <c r="BR269" s="420"/>
      <c r="BS269" s="420"/>
      <c r="BT269" s="420"/>
      <c r="BU269" s="420"/>
      <c r="BV269" s="420"/>
      <c r="BW269" s="420"/>
      <c r="BX269" s="420"/>
      <c r="BY269" s="420"/>
      <c r="BZ269" s="421"/>
    </row>
    <row r="270" spans="1:88" s="18" customFormat="1" ht="11.25" customHeight="1" thickBot="1">
      <c r="A270" s="17"/>
      <c r="B270" s="427"/>
      <c r="C270" s="428"/>
      <c r="D270" s="428"/>
      <c r="E270" s="428"/>
      <c r="F270" s="428"/>
      <c r="G270" s="428"/>
      <c r="H270" s="428"/>
      <c r="I270" s="428"/>
      <c r="J270" s="428"/>
      <c r="K270" s="428"/>
      <c r="L270" s="428"/>
      <c r="M270" s="428"/>
      <c r="N270" s="428"/>
      <c r="O270" s="428"/>
      <c r="P270" s="428"/>
      <c r="Q270" s="428"/>
      <c r="R270" s="428"/>
      <c r="S270" s="428"/>
      <c r="T270" s="428"/>
      <c r="U270" s="428"/>
      <c r="V270" s="428"/>
      <c r="W270" s="428"/>
      <c r="X270" s="428"/>
      <c r="Y270" s="428"/>
      <c r="Z270" s="428"/>
      <c r="AA270" s="428"/>
      <c r="AB270" s="428"/>
      <c r="AC270" s="428"/>
      <c r="AD270" s="428"/>
      <c r="AE270" s="428"/>
      <c r="AF270" s="428"/>
      <c r="AG270" s="428"/>
      <c r="AH270" s="428"/>
      <c r="AI270" s="428"/>
      <c r="AJ270" s="428"/>
      <c r="AK270" s="428"/>
      <c r="AL270" s="428"/>
      <c r="AM270" s="428"/>
      <c r="AN270" s="428"/>
      <c r="AO270" s="428"/>
      <c r="AP270" s="428"/>
      <c r="AQ270" s="428"/>
      <c r="AR270" s="428"/>
      <c r="AS270" s="428"/>
      <c r="AT270" s="428"/>
      <c r="AU270" s="428"/>
      <c r="AV270" s="428"/>
      <c r="AW270" s="428"/>
      <c r="AX270" s="428"/>
      <c r="AY270" s="428"/>
      <c r="AZ270" s="428"/>
      <c r="BA270" s="428"/>
      <c r="BB270" s="428"/>
      <c r="BC270" s="428"/>
      <c r="BD270" s="428"/>
      <c r="BE270" s="428"/>
      <c r="BF270" s="428"/>
      <c r="BG270" s="428"/>
      <c r="BH270" s="428"/>
      <c r="BI270" s="428"/>
      <c r="BJ270" s="428"/>
      <c r="BK270" s="428"/>
      <c r="BL270" s="428"/>
      <c r="BM270" s="428"/>
      <c r="BN270" s="428"/>
      <c r="BO270" s="428"/>
      <c r="BP270" s="428"/>
      <c r="BQ270" s="428"/>
      <c r="BR270" s="428"/>
      <c r="BS270" s="428"/>
      <c r="BT270" s="428"/>
      <c r="BU270" s="428"/>
      <c r="BV270" s="428"/>
      <c r="BW270" s="428"/>
      <c r="BX270" s="428"/>
      <c r="BY270" s="428"/>
      <c r="BZ270" s="429"/>
    </row>
    <row r="271" spans="1:88" ht="19.5" thickBot="1">
      <c r="B271" s="670" t="s">
        <v>8</v>
      </c>
      <c r="C271" s="671"/>
      <c r="D271" s="671"/>
      <c r="E271" s="671"/>
      <c r="F271" s="671"/>
      <c r="G271" s="671"/>
      <c r="H271" s="671"/>
      <c r="I271" s="671"/>
      <c r="J271" s="671"/>
      <c r="K271" s="671"/>
      <c r="L271" s="671"/>
      <c r="M271" s="671"/>
      <c r="N271" s="671"/>
      <c r="O271" s="671"/>
      <c r="P271" s="671"/>
      <c r="Q271" s="671"/>
      <c r="R271" s="671"/>
      <c r="S271" s="671"/>
      <c r="T271" s="671"/>
      <c r="U271" s="671"/>
      <c r="V271" s="671"/>
      <c r="W271" s="671"/>
      <c r="X271" s="671"/>
      <c r="Y271" s="671"/>
      <c r="Z271" s="671"/>
      <c r="AA271" s="671"/>
      <c r="AB271" s="671"/>
      <c r="AC271" s="671"/>
      <c r="AD271" s="671"/>
      <c r="AE271" s="671"/>
      <c r="AF271" s="671"/>
      <c r="AG271" s="671"/>
      <c r="AH271" s="671"/>
      <c r="AI271" s="671"/>
      <c r="AJ271" s="671"/>
      <c r="AK271" s="671"/>
      <c r="AL271" s="671"/>
      <c r="AM271" s="671"/>
      <c r="AN271" s="671"/>
      <c r="AO271" s="671"/>
      <c r="AP271" s="671"/>
      <c r="AQ271" s="671"/>
      <c r="AR271" s="671"/>
      <c r="AS271" s="671"/>
      <c r="AT271" s="671"/>
      <c r="AU271" s="671"/>
      <c r="AV271" s="671"/>
      <c r="AW271" s="671"/>
      <c r="AX271" s="671"/>
      <c r="AY271" s="671"/>
      <c r="AZ271" s="671"/>
      <c r="BA271" s="671"/>
      <c r="BB271" s="671"/>
      <c r="BC271" s="671"/>
      <c r="BD271" s="671"/>
      <c r="BE271" s="671"/>
      <c r="BF271" s="671"/>
      <c r="BG271" s="671"/>
      <c r="BH271" s="671"/>
      <c r="BI271" s="671"/>
      <c r="BJ271" s="671"/>
      <c r="BK271" s="671"/>
      <c r="BL271" s="671"/>
      <c r="BM271" s="671"/>
      <c r="BN271" s="671"/>
      <c r="BO271" s="671"/>
      <c r="BP271" s="671"/>
      <c r="BQ271" s="671"/>
      <c r="BR271" s="671"/>
      <c r="BS271" s="671"/>
      <c r="BT271" s="671"/>
      <c r="BU271" s="671"/>
      <c r="BV271" s="671"/>
      <c r="BW271" s="671"/>
      <c r="BX271" s="671"/>
      <c r="BY271" s="671"/>
      <c r="BZ271" s="672"/>
    </row>
    <row r="272" spans="1:88">
      <c r="B272" s="78"/>
      <c r="C272" s="79" t="s">
        <v>23</v>
      </c>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9"/>
      <c r="BY272" s="79"/>
      <c r="BZ272" s="80"/>
    </row>
    <row r="273" spans="1:87">
      <c r="A273" s="16">
        <v>12</v>
      </c>
      <c r="B273" s="87"/>
      <c r="C273" s="54"/>
      <c r="D273" s="54"/>
      <c r="E273" s="54"/>
      <c r="F273" s="54"/>
      <c r="G273" s="54"/>
      <c r="H273" s="54" t="s">
        <v>25</v>
      </c>
      <c r="I273" s="54"/>
      <c r="J273" s="15"/>
      <c r="K273" s="54"/>
      <c r="L273" s="54"/>
      <c r="M273" s="54"/>
      <c r="N273" s="54"/>
      <c r="O273" s="54"/>
      <c r="P273" s="54"/>
      <c r="Q273" s="54"/>
      <c r="R273" s="54"/>
      <c r="S273" s="54"/>
      <c r="T273" s="54"/>
      <c r="U273" s="54"/>
      <c r="V273" s="54"/>
      <c r="W273" s="54"/>
      <c r="X273" s="54"/>
      <c r="Y273" s="54"/>
      <c r="Z273" s="54"/>
      <c r="AA273" s="54"/>
      <c r="AB273" s="54"/>
      <c r="AC273" s="54"/>
      <c r="AD273" s="54"/>
      <c r="AE273" s="54"/>
      <c r="AF273" s="54"/>
      <c r="AG273" s="54"/>
      <c r="AH273" s="54"/>
      <c r="AI273" s="54"/>
      <c r="AJ273" s="54"/>
      <c r="AK273" s="54"/>
      <c r="AL273" s="54"/>
      <c r="AM273" s="54"/>
      <c r="AN273" s="54"/>
      <c r="AO273" s="54"/>
      <c r="AP273" s="54"/>
      <c r="AQ273" s="54"/>
      <c r="AR273" s="54"/>
      <c r="AS273" s="54"/>
      <c r="AT273" s="54"/>
      <c r="AU273" s="54"/>
      <c r="AV273" s="54"/>
      <c r="AW273" s="54"/>
      <c r="AX273" s="54"/>
      <c r="AY273" s="54"/>
      <c r="AZ273" s="54"/>
      <c r="BA273" s="54"/>
      <c r="BB273" s="54"/>
      <c r="BC273" s="54"/>
      <c r="BD273" s="54"/>
      <c r="BE273" s="54"/>
      <c r="BF273" s="54"/>
      <c r="BG273" s="54"/>
      <c r="BH273" s="54"/>
      <c r="BI273" s="54"/>
      <c r="BJ273" s="54"/>
      <c r="BK273" s="54"/>
      <c r="BL273" s="54"/>
      <c r="BM273" s="54"/>
      <c r="BN273" s="54"/>
      <c r="BO273" s="54"/>
      <c r="BP273" s="54"/>
      <c r="BQ273" s="54"/>
      <c r="BR273" s="54"/>
      <c r="BS273" s="54"/>
      <c r="BT273" s="54"/>
      <c r="BU273" s="54"/>
      <c r="BV273" s="54"/>
      <c r="BW273" s="54"/>
      <c r="BX273" s="54"/>
      <c r="BY273" s="54"/>
      <c r="BZ273" s="57"/>
    </row>
    <row r="274" spans="1:87">
      <c r="A274" s="16">
        <v>13</v>
      </c>
      <c r="B274" s="87"/>
      <c r="C274" s="54"/>
      <c r="D274" s="54"/>
      <c r="E274" s="54"/>
      <c r="F274" s="54"/>
      <c r="G274" s="54"/>
      <c r="H274" s="54" t="s">
        <v>26</v>
      </c>
      <c r="I274" s="54"/>
      <c r="J274" s="15"/>
      <c r="K274" s="54"/>
      <c r="L274" s="54"/>
      <c r="M274" s="54"/>
      <c r="N274" s="54"/>
      <c r="O274" s="54"/>
      <c r="P274" s="54"/>
      <c r="Q274" s="54"/>
      <c r="R274" s="54"/>
      <c r="S274" s="54"/>
      <c r="T274" s="54"/>
      <c r="U274" s="54"/>
      <c r="V274" s="54"/>
      <c r="W274" s="54"/>
      <c r="X274" s="54"/>
      <c r="Y274" s="54"/>
      <c r="Z274" s="54"/>
      <c r="AA274" s="54"/>
      <c r="AB274" s="54"/>
      <c r="AC274" s="54"/>
      <c r="AD274" s="54"/>
      <c r="AE274" s="54"/>
      <c r="AF274" s="54"/>
      <c r="AG274" s="54"/>
      <c r="AH274" s="54"/>
      <c r="AI274" s="54"/>
      <c r="AJ274" s="54"/>
      <c r="AK274" s="54"/>
      <c r="AL274" s="54"/>
      <c r="AM274" s="54"/>
      <c r="AN274" s="54"/>
      <c r="AO274" s="54"/>
      <c r="AP274" s="54"/>
      <c r="AQ274" s="54"/>
      <c r="AR274" s="54"/>
      <c r="AS274" s="54"/>
      <c r="AT274" s="54"/>
      <c r="AU274" s="54"/>
      <c r="AV274" s="54"/>
      <c r="AW274" s="54"/>
      <c r="AX274" s="54"/>
      <c r="AY274" s="54"/>
      <c r="AZ274" s="54"/>
      <c r="BA274" s="54"/>
      <c r="BB274" s="54"/>
      <c r="BC274" s="54"/>
      <c r="BD274" s="54"/>
      <c r="BE274" s="54"/>
      <c r="BF274" s="54"/>
      <c r="BG274" s="54"/>
      <c r="BH274" s="54"/>
      <c r="BI274" s="54"/>
      <c r="BJ274" s="54"/>
      <c r="BK274" s="54"/>
      <c r="BL274" s="54"/>
      <c r="BM274" s="54"/>
      <c r="BN274" s="54"/>
      <c r="BO274" s="54"/>
      <c r="BP274" s="54"/>
      <c r="BQ274" s="54"/>
      <c r="BR274" s="54"/>
      <c r="BS274" s="54"/>
      <c r="BT274" s="54"/>
      <c r="BU274" s="54"/>
      <c r="BV274" s="54"/>
      <c r="BW274" s="54"/>
      <c r="BX274" s="54"/>
      <c r="BY274" s="54"/>
      <c r="BZ274" s="57"/>
    </row>
    <row r="275" spans="1:87" ht="14.25" customHeight="1">
      <c r="B275" s="746"/>
      <c r="C275" s="747"/>
      <c r="D275" s="747"/>
      <c r="E275" s="747"/>
      <c r="F275" s="747"/>
      <c r="G275" s="747"/>
      <c r="H275" s="747"/>
      <c r="I275" s="747"/>
      <c r="J275" s="747"/>
      <c r="K275" s="747"/>
      <c r="L275" s="747"/>
      <c r="M275" s="747"/>
      <c r="N275" s="747"/>
      <c r="O275" s="747"/>
      <c r="P275" s="747"/>
      <c r="Q275" s="747"/>
      <c r="R275" s="747"/>
      <c r="S275" s="747"/>
      <c r="T275" s="747"/>
      <c r="U275" s="747"/>
      <c r="V275" s="747"/>
      <c r="W275" s="747"/>
      <c r="X275" s="747"/>
      <c r="Y275" s="747"/>
      <c r="Z275" s="747"/>
      <c r="AA275" s="747"/>
      <c r="AB275" s="747"/>
      <c r="AC275" s="747"/>
      <c r="AD275" s="747"/>
      <c r="AE275" s="747"/>
      <c r="AF275" s="747"/>
      <c r="AG275" s="747"/>
      <c r="AH275" s="747"/>
      <c r="AI275" s="747"/>
      <c r="AJ275" s="747"/>
      <c r="AK275" s="747"/>
      <c r="AL275" s="747"/>
      <c r="AM275" s="747"/>
      <c r="AN275" s="747"/>
      <c r="AO275" s="747"/>
      <c r="AP275" s="747"/>
      <c r="AQ275" s="747"/>
      <c r="AR275" s="747"/>
      <c r="AS275" s="747"/>
      <c r="AT275" s="747"/>
      <c r="AU275" s="747"/>
      <c r="AV275" s="747"/>
      <c r="AW275" s="747"/>
      <c r="AX275" s="747"/>
      <c r="AY275" s="747"/>
      <c r="AZ275" s="747"/>
      <c r="BA275" s="747"/>
      <c r="BB275" s="747"/>
      <c r="BC275" s="747"/>
      <c r="BD275" s="747"/>
      <c r="BE275" s="747"/>
      <c r="BF275" s="747"/>
      <c r="BG275" s="747"/>
      <c r="BH275" s="747"/>
      <c r="BI275" s="747"/>
      <c r="BJ275" s="747"/>
      <c r="BK275" s="747"/>
      <c r="BL275" s="747"/>
      <c r="BM275" s="747"/>
      <c r="BN275" s="747"/>
      <c r="BO275" s="747"/>
      <c r="BP275" s="747"/>
      <c r="BQ275" s="747"/>
      <c r="BR275" s="747"/>
      <c r="BS275" s="747"/>
      <c r="BT275" s="747"/>
      <c r="BU275" s="747"/>
      <c r="BV275" s="747"/>
      <c r="BW275" s="747"/>
      <c r="BX275" s="747"/>
      <c r="BY275" s="747"/>
      <c r="BZ275" s="748"/>
    </row>
    <row r="276" spans="1:87" ht="16.5" customHeight="1">
      <c r="B276" s="746"/>
      <c r="C276" s="747"/>
      <c r="D276" s="747"/>
      <c r="E276" s="747"/>
      <c r="F276" s="747"/>
      <c r="G276" s="747"/>
      <c r="H276" s="747"/>
      <c r="I276" s="747"/>
      <c r="J276" s="747"/>
      <c r="K276" s="747"/>
      <c r="L276" s="747"/>
      <c r="M276" s="747"/>
      <c r="N276" s="747"/>
      <c r="O276" s="747"/>
      <c r="P276" s="747"/>
      <c r="Q276" s="747"/>
      <c r="R276" s="747"/>
      <c r="S276" s="747"/>
      <c r="T276" s="747"/>
      <c r="U276" s="747"/>
      <c r="V276" s="747"/>
      <c r="W276" s="747"/>
      <c r="X276" s="747"/>
      <c r="Y276" s="747"/>
      <c r="Z276" s="747"/>
      <c r="AA276" s="747"/>
      <c r="AB276" s="747"/>
      <c r="AC276" s="747"/>
      <c r="AD276" s="747"/>
      <c r="AE276" s="747"/>
      <c r="AF276" s="747"/>
      <c r="AG276" s="747"/>
      <c r="AH276" s="747"/>
      <c r="AI276" s="747"/>
      <c r="AJ276" s="747"/>
      <c r="AK276" s="747"/>
      <c r="AL276" s="747"/>
      <c r="AM276" s="747"/>
      <c r="AN276" s="747"/>
      <c r="AO276" s="747"/>
      <c r="AP276" s="747"/>
      <c r="AQ276" s="747"/>
      <c r="AR276" s="747"/>
      <c r="AS276" s="747"/>
      <c r="AT276" s="747"/>
      <c r="AU276" s="747"/>
      <c r="AV276" s="747"/>
      <c r="AW276" s="747"/>
      <c r="AX276" s="747"/>
      <c r="AY276" s="747"/>
      <c r="AZ276" s="747"/>
      <c r="BA276" s="747"/>
      <c r="BB276" s="747"/>
      <c r="BC276" s="747"/>
      <c r="BD276" s="747"/>
      <c r="BE276" s="747"/>
      <c r="BF276" s="747"/>
      <c r="BG276" s="747"/>
      <c r="BH276" s="747"/>
      <c r="BI276" s="747"/>
      <c r="BJ276" s="747"/>
      <c r="BK276" s="747"/>
      <c r="BL276" s="747"/>
      <c r="BM276" s="747"/>
      <c r="BN276" s="747"/>
      <c r="BO276" s="747"/>
      <c r="BP276" s="747"/>
      <c r="BQ276" s="747"/>
      <c r="BR276" s="747"/>
      <c r="BS276" s="747"/>
      <c r="BT276" s="747"/>
      <c r="BU276" s="747"/>
      <c r="BV276" s="747"/>
      <c r="BW276" s="747"/>
      <c r="BX276" s="747"/>
      <c r="BY276" s="747"/>
      <c r="BZ276" s="748"/>
    </row>
    <row r="277" spans="1:87">
      <c r="B277" s="746"/>
      <c r="C277" s="747"/>
      <c r="D277" s="747"/>
      <c r="E277" s="747"/>
      <c r="F277" s="747"/>
      <c r="G277" s="747"/>
      <c r="H277" s="747"/>
      <c r="I277" s="747"/>
      <c r="J277" s="747"/>
      <c r="K277" s="747"/>
      <c r="L277" s="747"/>
      <c r="M277" s="747"/>
      <c r="N277" s="747"/>
      <c r="O277" s="747"/>
      <c r="P277" s="747"/>
      <c r="Q277" s="747"/>
      <c r="R277" s="747"/>
      <c r="S277" s="747"/>
      <c r="T277" s="747"/>
      <c r="U277" s="747"/>
      <c r="V277" s="747"/>
      <c r="W277" s="747"/>
      <c r="X277" s="747"/>
      <c r="Y277" s="747"/>
      <c r="Z277" s="747"/>
      <c r="AA277" s="747"/>
      <c r="AB277" s="747"/>
      <c r="AC277" s="747"/>
      <c r="AD277" s="747"/>
      <c r="AE277" s="747"/>
      <c r="AF277" s="747"/>
      <c r="AG277" s="747"/>
      <c r="AH277" s="747"/>
      <c r="AI277" s="747"/>
      <c r="AJ277" s="747"/>
      <c r="AK277" s="747"/>
      <c r="AL277" s="747"/>
      <c r="AM277" s="747"/>
      <c r="AN277" s="747"/>
      <c r="AO277" s="747"/>
      <c r="AP277" s="747"/>
      <c r="AQ277" s="747"/>
      <c r="AR277" s="747"/>
      <c r="AS277" s="747"/>
      <c r="AT277" s="747"/>
      <c r="AU277" s="747"/>
      <c r="AV277" s="747"/>
      <c r="AW277" s="747"/>
      <c r="AX277" s="747"/>
      <c r="AY277" s="747"/>
      <c r="AZ277" s="747"/>
      <c r="BA277" s="747"/>
      <c r="BB277" s="747"/>
      <c r="BC277" s="747"/>
      <c r="BD277" s="747"/>
      <c r="BE277" s="747"/>
      <c r="BF277" s="747"/>
      <c r="BG277" s="747"/>
      <c r="BH277" s="747"/>
      <c r="BI277" s="747"/>
      <c r="BJ277" s="747"/>
      <c r="BK277" s="747"/>
      <c r="BL277" s="747"/>
      <c r="BM277" s="747"/>
      <c r="BN277" s="747"/>
      <c r="BO277" s="747"/>
      <c r="BP277" s="747"/>
      <c r="BQ277" s="747"/>
      <c r="BR277" s="747"/>
      <c r="BS277" s="747"/>
      <c r="BT277" s="747"/>
      <c r="BU277" s="747"/>
      <c r="BV277" s="747"/>
      <c r="BW277" s="747"/>
      <c r="BX277" s="747"/>
      <c r="BY277" s="747"/>
      <c r="BZ277" s="748"/>
    </row>
    <row r="278" spans="1:87">
      <c r="B278" s="87"/>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4"/>
      <c r="AD278" s="54"/>
      <c r="AE278" s="54"/>
      <c r="AF278" s="54"/>
      <c r="AG278" s="54"/>
      <c r="AH278" s="54"/>
      <c r="AI278" s="54"/>
      <c r="AJ278" s="54"/>
      <c r="AK278" s="54"/>
      <c r="AL278" s="54"/>
      <c r="AM278" s="54"/>
      <c r="AN278" s="54"/>
      <c r="AO278" s="54"/>
      <c r="AP278" s="54"/>
      <c r="AQ278" s="54"/>
      <c r="AR278" s="54"/>
      <c r="AS278" s="54"/>
      <c r="AT278" s="54"/>
      <c r="AU278" s="54"/>
      <c r="AV278" s="54"/>
      <c r="AW278" s="54"/>
      <c r="AX278" s="54"/>
      <c r="AY278" s="54"/>
      <c r="AZ278" s="54"/>
      <c r="BA278" s="54"/>
      <c r="BB278" s="54"/>
      <c r="BC278" s="54"/>
      <c r="BD278" s="54"/>
      <c r="BE278" s="54"/>
      <c r="BF278" s="54"/>
      <c r="BG278" s="54"/>
      <c r="BH278" s="54"/>
      <c r="BI278" s="54"/>
      <c r="BJ278" s="54"/>
      <c r="BK278" s="54"/>
      <c r="BL278" s="54"/>
      <c r="BM278" s="54"/>
      <c r="BN278" s="54"/>
      <c r="BO278" s="54"/>
      <c r="BP278" s="54"/>
      <c r="BQ278" s="54"/>
      <c r="BR278" s="54"/>
      <c r="BS278" s="54"/>
      <c r="BT278" s="54"/>
      <c r="BU278" s="54"/>
      <c r="BV278" s="54"/>
      <c r="BW278" s="54"/>
      <c r="BX278" s="54"/>
      <c r="BY278" s="54"/>
      <c r="BZ278" s="57"/>
    </row>
    <row r="279" spans="1:87">
      <c r="B279" s="87"/>
      <c r="C279" s="54" t="s">
        <v>24</v>
      </c>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c r="AC279" s="54"/>
      <c r="AD279" s="54"/>
      <c r="AE279" s="54"/>
      <c r="AF279" s="54"/>
      <c r="AG279" s="54"/>
      <c r="AH279" s="54"/>
      <c r="AI279" s="54"/>
      <c r="AJ279" s="54"/>
      <c r="AK279" s="54"/>
      <c r="AL279" s="54"/>
      <c r="AM279" s="54"/>
      <c r="AN279" s="54"/>
      <c r="AO279" s="54"/>
      <c r="AP279" s="54"/>
      <c r="AQ279" s="54"/>
      <c r="AR279" s="54"/>
      <c r="AS279" s="54"/>
      <c r="AT279" s="54"/>
      <c r="AU279" s="54"/>
      <c r="AV279" s="54"/>
      <c r="AW279" s="54"/>
      <c r="AX279" s="54"/>
      <c r="AY279" s="54"/>
      <c r="AZ279" s="54"/>
      <c r="BA279" s="54"/>
      <c r="BB279" s="54"/>
      <c r="BC279" s="54"/>
      <c r="BD279" s="54"/>
      <c r="BE279" s="54"/>
      <c r="BF279" s="54"/>
      <c r="BG279" s="54"/>
      <c r="BH279" s="54"/>
      <c r="BI279" s="54"/>
      <c r="BJ279" s="54"/>
      <c r="BK279" s="54"/>
      <c r="BL279" s="54"/>
      <c r="BM279" s="54"/>
      <c r="BN279" s="54"/>
      <c r="BO279" s="54"/>
      <c r="BP279" s="54"/>
      <c r="BQ279" s="54"/>
      <c r="BR279" s="54"/>
      <c r="BS279" s="54"/>
      <c r="BT279" s="54"/>
      <c r="BU279" s="54"/>
      <c r="BV279" s="54"/>
      <c r="BW279" s="54"/>
      <c r="BX279" s="54"/>
      <c r="BY279" s="54"/>
      <c r="BZ279" s="57"/>
    </row>
    <row r="280" spans="1:87">
      <c r="A280" s="16">
        <v>14</v>
      </c>
      <c r="B280" s="87"/>
      <c r="C280" s="54"/>
      <c r="D280" s="54"/>
      <c r="E280" s="54"/>
      <c r="F280" s="764"/>
      <c r="G280" s="764"/>
      <c r="H280" s="764"/>
      <c r="I280" s="54" t="s">
        <v>25</v>
      </c>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c r="AK280" s="54"/>
      <c r="AL280" s="54"/>
      <c r="AM280" s="54"/>
      <c r="AN280" s="54"/>
      <c r="AO280" s="54"/>
      <c r="AP280" s="54"/>
      <c r="AQ280" s="54"/>
      <c r="AR280" s="54"/>
      <c r="AS280" s="54"/>
      <c r="AT280" s="54"/>
      <c r="AU280" s="54"/>
      <c r="AV280" s="54"/>
      <c r="AW280" s="54"/>
      <c r="AX280" s="54"/>
      <c r="AY280" s="54"/>
      <c r="AZ280" s="54"/>
      <c r="BA280" s="54"/>
      <c r="BB280" s="54"/>
      <c r="BC280" s="54"/>
      <c r="BD280" s="54"/>
      <c r="BE280" s="54"/>
      <c r="BF280" s="54"/>
      <c r="BG280" s="54"/>
      <c r="BH280" s="54"/>
      <c r="BI280" s="54"/>
      <c r="BJ280" s="54"/>
      <c r="BK280" s="54"/>
      <c r="BL280" s="54"/>
      <c r="BM280" s="54"/>
      <c r="BN280" s="54"/>
      <c r="BO280" s="54"/>
      <c r="BP280" s="54"/>
      <c r="BQ280" s="54"/>
      <c r="BR280" s="54"/>
      <c r="BS280" s="54"/>
      <c r="BT280" s="54"/>
      <c r="BU280" s="54"/>
      <c r="BV280" s="54"/>
      <c r="BW280" s="54"/>
      <c r="BX280" s="54"/>
      <c r="BY280" s="54"/>
      <c r="BZ280" s="57"/>
    </row>
    <row r="281" spans="1:87">
      <c r="A281" s="16">
        <v>15</v>
      </c>
      <c r="B281" s="87"/>
      <c r="C281" s="54"/>
      <c r="D281" s="54"/>
      <c r="E281" s="54"/>
      <c r="F281" s="54"/>
      <c r="G281" s="54"/>
      <c r="H281" s="54"/>
      <c r="I281" s="54" t="s">
        <v>26</v>
      </c>
      <c r="K281" s="54"/>
      <c r="L281" s="54"/>
      <c r="M281" s="54"/>
      <c r="N281" s="54"/>
      <c r="O281" s="54"/>
      <c r="P281" s="54"/>
      <c r="Q281" s="54"/>
      <c r="R281" s="54"/>
      <c r="S281" s="54"/>
      <c r="T281" s="54"/>
      <c r="U281" s="54"/>
      <c r="V281" s="54"/>
      <c r="W281" s="54"/>
      <c r="X281" s="54"/>
      <c r="Y281" s="54"/>
      <c r="Z281" s="54"/>
      <c r="AA281" s="54"/>
      <c r="AB281" s="54"/>
      <c r="AC281" s="54"/>
      <c r="AD281" s="54"/>
      <c r="AE281" s="54"/>
      <c r="AF281" s="54"/>
      <c r="AG281" s="54"/>
      <c r="AH281" s="54"/>
      <c r="AI281" s="54"/>
      <c r="AJ281" s="54"/>
      <c r="AK281" s="54"/>
      <c r="AL281" s="54"/>
      <c r="AM281" s="54"/>
      <c r="AN281" s="54"/>
      <c r="AO281" s="54"/>
      <c r="AP281" s="54"/>
      <c r="AQ281" s="54"/>
      <c r="AR281" s="54"/>
      <c r="AS281" s="54"/>
      <c r="AT281" s="54"/>
      <c r="AU281" s="54"/>
      <c r="AV281" s="54"/>
      <c r="AW281" s="54"/>
      <c r="AX281" s="54"/>
      <c r="AY281" s="54"/>
      <c r="AZ281" s="54"/>
      <c r="BA281" s="54"/>
      <c r="BB281" s="54"/>
      <c r="BC281" s="54"/>
      <c r="BD281" s="54"/>
      <c r="BE281" s="54"/>
      <c r="BF281" s="54"/>
      <c r="BG281" s="54"/>
      <c r="BH281" s="54"/>
      <c r="BI281" s="54"/>
      <c r="BJ281" s="54"/>
      <c r="BK281" s="54"/>
      <c r="BL281" s="54"/>
      <c r="BM281" s="54"/>
      <c r="BN281" s="54"/>
      <c r="BO281" s="54"/>
      <c r="BP281" s="54"/>
      <c r="BQ281" s="54"/>
      <c r="BR281" s="54"/>
      <c r="BS281" s="54"/>
      <c r="BT281" s="54"/>
      <c r="BU281" s="54"/>
      <c r="BV281" s="54"/>
      <c r="BW281" s="54"/>
      <c r="BX281" s="54"/>
      <c r="BY281" s="54"/>
      <c r="BZ281" s="57"/>
    </row>
    <row r="282" spans="1:87" ht="14.25" customHeight="1">
      <c r="B282" s="746"/>
      <c r="C282" s="747"/>
      <c r="D282" s="747"/>
      <c r="E282" s="747"/>
      <c r="F282" s="747"/>
      <c r="G282" s="747"/>
      <c r="H282" s="747"/>
      <c r="I282" s="747"/>
      <c r="J282" s="747"/>
      <c r="K282" s="747"/>
      <c r="L282" s="747"/>
      <c r="M282" s="747"/>
      <c r="N282" s="747"/>
      <c r="O282" s="747"/>
      <c r="P282" s="747"/>
      <c r="Q282" s="747"/>
      <c r="R282" s="747"/>
      <c r="S282" s="747"/>
      <c r="T282" s="747"/>
      <c r="U282" s="747"/>
      <c r="V282" s="747"/>
      <c r="W282" s="747"/>
      <c r="X282" s="747"/>
      <c r="Y282" s="747"/>
      <c r="Z282" s="747"/>
      <c r="AA282" s="747"/>
      <c r="AB282" s="747"/>
      <c r="AC282" s="747"/>
      <c r="AD282" s="747"/>
      <c r="AE282" s="747"/>
      <c r="AF282" s="747"/>
      <c r="AG282" s="747"/>
      <c r="AH282" s="747"/>
      <c r="AI282" s="747"/>
      <c r="AJ282" s="747"/>
      <c r="AK282" s="747"/>
      <c r="AL282" s="747"/>
      <c r="AM282" s="747"/>
      <c r="AN282" s="747"/>
      <c r="AO282" s="747"/>
      <c r="AP282" s="747"/>
      <c r="AQ282" s="747"/>
      <c r="AR282" s="747"/>
      <c r="AS282" s="747"/>
      <c r="AT282" s="747"/>
      <c r="AU282" s="747"/>
      <c r="AV282" s="747"/>
      <c r="AW282" s="747"/>
      <c r="AX282" s="747"/>
      <c r="AY282" s="747"/>
      <c r="AZ282" s="747"/>
      <c r="BA282" s="747"/>
      <c r="BB282" s="747"/>
      <c r="BC282" s="747"/>
      <c r="BD282" s="747"/>
      <c r="BE282" s="747"/>
      <c r="BF282" s="747"/>
      <c r="BG282" s="747"/>
      <c r="BH282" s="747"/>
      <c r="BI282" s="747"/>
      <c r="BJ282" s="747"/>
      <c r="BK282" s="747"/>
      <c r="BL282" s="747"/>
      <c r="BM282" s="747"/>
      <c r="BN282" s="747"/>
      <c r="BO282" s="747"/>
      <c r="BP282" s="747"/>
      <c r="BQ282" s="747"/>
      <c r="BR282" s="747"/>
      <c r="BS282" s="747"/>
      <c r="BT282" s="747"/>
      <c r="BU282" s="747"/>
      <c r="BV282" s="747"/>
      <c r="BW282" s="747"/>
      <c r="BX282" s="747"/>
      <c r="BY282" s="747"/>
      <c r="BZ282" s="748"/>
    </row>
    <row r="283" spans="1:87" ht="16.5" customHeight="1">
      <c r="B283" s="746"/>
      <c r="C283" s="747"/>
      <c r="D283" s="747"/>
      <c r="E283" s="747"/>
      <c r="F283" s="747"/>
      <c r="G283" s="747"/>
      <c r="H283" s="747"/>
      <c r="I283" s="747"/>
      <c r="J283" s="747"/>
      <c r="K283" s="747"/>
      <c r="L283" s="747"/>
      <c r="M283" s="747"/>
      <c r="N283" s="747"/>
      <c r="O283" s="747"/>
      <c r="P283" s="747"/>
      <c r="Q283" s="747"/>
      <c r="R283" s="747"/>
      <c r="S283" s="747"/>
      <c r="T283" s="747"/>
      <c r="U283" s="747"/>
      <c r="V283" s="747"/>
      <c r="W283" s="747"/>
      <c r="X283" s="747"/>
      <c r="Y283" s="747"/>
      <c r="Z283" s="747"/>
      <c r="AA283" s="747"/>
      <c r="AB283" s="747"/>
      <c r="AC283" s="747"/>
      <c r="AD283" s="747"/>
      <c r="AE283" s="747"/>
      <c r="AF283" s="747"/>
      <c r="AG283" s="747"/>
      <c r="AH283" s="747"/>
      <c r="AI283" s="747"/>
      <c r="AJ283" s="747"/>
      <c r="AK283" s="747"/>
      <c r="AL283" s="747"/>
      <c r="AM283" s="747"/>
      <c r="AN283" s="747"/>
      <c r="AO283" s="747"/>
      <c r="AP283" s="747"/>
      <c r="AQ283" s="747"/>
      <c r="AR283" s="747"/>
      <c r="AS283" s="747"/>
      <c r="AT283" s="747"/>
      <c r="AU283" s="747"/>
      <c r="AV283" s="747"/>
      <c r="AW283" s="747"/>
      <c r="AX283" s="747"/>
      <c r="AY283" s="747"/>
      <c r="AZ283" s="747"/>
      <c r="BA283" s="747"/>
      <c r="BB283" s="747"/>
      <c r="BC283" s="747"/>
      <c r="BD283" s="747"/>
      <c r="BE283" s="747"/>
      <c r="BF283" s="747"/>
      <c r="BG283" s="747"/>
      <c r="BH283" s="747"/>
      <c r="BI283" s="747"/>
      <c r="BJ283" s="747"/>
      <c r="BK283" s="747"/>
      <c r="BL283" s="747"/>
      <c r="BM283" s="747"/>
      <c r="BN283" s="747"/>
      <c r="BO283" s="747"/>
      <c r="BP283" s="747"/>
      <c r="BQ283" s="747"/>
      <c r="BR283" s="747"/>
      <c r="BS283" s="747"/>
      <c r="BT283" s="747"/>
      <c r="BU283" s="747"/>
      <c r="BV283" s="747"/>
      <c r="BW283" s="747"/>
      <c r="BX283" s="747"/>
      <c r="BY283" s="747"/>
      <c r="BZ283" s="748"/>
    </row>
    <row r="284" spans="1:87" ht="19.5" customHeight="1">
      <c r="B284" s="746"/>
      <c r="C284" s="747"/>
      <c r="D284" s="747"/>
      <c r="E284" s="747"/>
      <c r="F284" s="747"/>
      <c r="G284" s="747"/>
      <c r="H284" s="747"/>
      <c r="I284" s="747"/>
      <c r="J284" s="747"/>
      <c r="K284" s="747"/>
      <c r="L284" s="747"/>
      <c r="M284" s="747"/>
      <c r="N284" s="747"/>
      <c r="O284" s="747"/>
      <c r="P284" s="747"/>
      <c r="Q284" s="747"/>
      <c r="R284" s="747"/>
      <c r="S284" s="747"/>
      <c r="T284" s="747"/>
      <c r="U284" s="747"/>
      <c r="V284" s="747"/>
      <c r="W284" s="747"/>
      <c r="X284" s="747"/>
      <c r="Y284" s="747"/>
      <c r="Z284" s="747"/>
      <c r="AA284" s="747"/>
      <c r="AB284" s="747"/>
      <c r="AC284" s="747"/>
      <c r="AD284" s="747"/>
      <c r="AE284" s="747"/>
      <c r="AF284" s="747"/>
      <c r="AG284" s="747"/>
      <c r="AH284" s="747"/>
      <c r="AI284" s="747"/>
      <c r="AJ284" s="747"/>
      <c r="AK284" s="747"/>
      <c r="AL284" s="747"/>
      <c r="AM284" s="747"/>
      <c r="AN284" s="747"/>
      <c r="AO284" s="747"/>
      <c r="AP284" s="747"/>
      <c r="AQ284" s="747"/>
      <c r="AR284" s="747"/>
      <c r="AS284" s="747"/>
      <c r="AT284" s="747"/>
      <c r="AU284" s="747"/>
      <c r="AV284" s="747"/>
      <c r="AW284" s="747"/>
      <c r="AX284" s="747"/>
      <c r="AY284" s="747"/>
      <c r="AZ284" s="747"/>
      <c r="BA284" s="747"/>
      <c r="BB284" s="747"/>
      <c r="BC284" s="747"/>
      <c r="BD284" s="747"/>
      <c r="BE284" s="747"/>
      <c r="BF284" s="747"/>
      <c r="BG284" s="747"/>
      <c r="BH284" s="747"/>
      <c r="BI284" s="747"/>
      <c r="BJ284" s="747"/>
      <c r="BK284" s="747"/>
      <c r="BL284" s="747"/>
      <c r="BM284" s="747"/>
      <c r="BN284" s="747"/>
      <c r="BO284" s="747"/>
      <c r="BP284" s="747"/>
      <c r="BQ284" s="747"/>
      <c r="BR284" s="747"/>
      <c r="BS284" s="747"/>
      <c r="BT284" s="747"/>
      <c r="BU284" s="747"/>
      <c r="BV284" s="747"/>
      <c r="BW284" s="747"/>
      <c r="BX284" s="747"/>
      <c r="BY284" s="747"/>
      <c r="BZ284" s="748"/>
    </row>
    <row r="285" spans="1:87" ht="19.5" thickBot="1">
      <c r="B285" s="746"/>
      <c r="C285" s="747"/>
      <c r="D285" s="747"/>
      <c r="E285" s="747"/>
      <c r="F285" s="747"/>
      <c r="G285" s="747"/>
      <c r="H285" s="747"/>
      <c r="I285" s="747"/>
      <c r="J285" s="747"/>
      <c r="K285" s="747"/>
      <c r="L285" s="747"/>
      <c r="M285" s="747"/>
      <c r="N285" s="747"/>
      <c r="O285" s="747"/>
      <c r="P285" s="747"/>
      <c r="Q285" s="747"/>
      <c r="R285" s="747"/>
      <c r="S285" s="747"/>
      <c r="T285" s="747"/>
      <c r="U285" s="747"/>
      <c r="V285" s="747"/>
      <c r="W285" s="747"/>
      <c r="X285" s="747"/>
      <c r="Y285" s="747"/>
      <c r="Z285" s="747"/>
      <c r="AA285" s="747"/>
      <c r="AB285" s="747"/>
      <c r="AC285" s="747"/>
      <c r="AD285" s="747"/>
      <c r="AE285" s="747"/>
      <c r="AF285" s="747"/>
      <c r="AG285" s="747"/>
      <c r="AH285" s="747"/>
      <c r="AI285" s="747"/>
      <c r="AJ285" s="747"/>
      <c r="AK285" s="747"/>
      <c r="AL285" s="747"/>
      <c r="AM285" s="747"/>
      <c r="AN285" s="747"/>
      <c r="AO285" s="747"/>
      <c r="AP285" s="747"/>
      <c r="AQ285" s="747"/>
      <c r="AR285" s="747"/>
      <c r="AS285" s="747"/>
      <c r="AT285" s="747"/>
      <c r="AU285" s="747"/>
      <c r="AV285" s="747"/>
      <c r="AW285" s="747"/>
      <c r="AX285" s="747"/>
      <c r="AY285" s="747"/>
      <c r="AZ285" s="747"/>
      <c r="BA285" s="747"/>
      <c r="BB285" s="747"/>
      <c r="BC285" s="747"/>
      <c r="BD285" s="747"/>
      <c r="BE285" s="747"/>
      <c r="BF285" s="747"/>
      <c r="BG285" s="747"/>
      <c r="BH285" s="747"/>
      <c r="BI285" s="747"/>
      <c r="BJ285" s="747"/>
      <c r="BK285" s="747"/>
      <c r="BL285" s="747"/>
      <c r="BM285" s="747"/>
      <c r="BN285" s="747"/>
      <c r="BO285" s="747"/>
      <c r="BP285" s="747"/>
      <c r="BQ285" s="747"/>
      <c r="BR285" s="747"/>
      <c r="BS285" s="747"/>
      <c r="BT285" s="747"/>
      <c r="BU285" s="747"/>
      <c r="BV285" s="747"/>
      <c r="BW285" s="747"/>
      <c r="BX285" s="747"/>
      <c r="BY285" s="747"/>
      <c r="BZ285" s="748"/>
    </row>
    <row r="286" spans="1:87" s="18" customFormat="1">
      <c r="A286" s="17"/>
      <c r="B286" s="430"/>
      <c r="C286" s="715" t="s">
        <v>277</v>
      </c>
      <c r="D286" s="715"/>
      <c r="E286" s="715"/>
      <c r="F286" s="715"/>
      <c r="G286" s="715"/>
      <c r="H286" s="715"/>
      <c r="I286" s="715"/>
      <c r="J286" s="715"/>
      <c r="K286" s="715"/>
      <c r="L286" s="715"/>
      <c r="M286" s="715"/>
      <c r="N286" s="715"/>
      <c r="O286" s="715"/>
      <c r="P286" s="715"/>
      <c r="Q286" s="715"/>
      <c r="R286" s="715"/>
      <c r="S286" s="715"/>
      <c r="T286" s="715"/>
      <c r="U286" s="715"/>
      <c r="V286" s="715"/>
      <c r="W286" s="715"/>
      <c r="X286" s="715"/>
      <c r="Y286" s="715"/>
      <c r="Z286" s="715"/>
      <c r="AA286" s="715"/>
      <c r="AB286" s="715"/>
      <c r="AC286" s="715"/>
      <c r="AD286" s="715"/>
      <c r="AE286" s="715"/>
      <c r="AF286" s="715"/>
      <c r="AG286" s="715"/>
      <c r="AH286" s="715"/>
      <c r="AI286" s="715"/>
      <c r="AJ286" s="715"/>
      <c r="AK286" s="715"/>
      <c r="AL286" s="715"/>
      <c r="AM286" s="715"/>
      <c r="AN286" s="715"/>
      <c r="AO286" s="715"/>
      <c r="AP286" s="715"/>
      <c r="AQ286" s="715"/>
      <c r="AR286" s="715"/>
      <c r="AS286" s="715"/>
      <c r="AT286" s="715"/>
      <c r="AU286" s="715"/>
      <c r="AV286" s="715"/>
      <c r="AW286" s="715"/>
      <c r="AX286" s="715"/>
      <c r="AY286" s="715"/>
      <c r="AZ286" s="715"/>
      <c r="BA286" s="715"/>
      <c r="BB286" s="715"/>
      <c r="BC286" s="715"/>
      <c r="BD286" s="715"/>
      <c r="BE286" s="715"/>
      <c r="BF286" s="715"/>
      <c r="BG286" s="715"/>
      <c r="BH286" s="715"/>
      <c r="BI286" s="715"/>
      <c r="BJ286" s="715"/>
      <c r="BK286" s="715"/>
      <c r="BL286" s="715"/>
      <c r="BM286" s="715"/>
      <c r="BN286" s="715"/>
      <c r="BO286" s="715"/>
      <c r="BP286" s="715"/>
      <c r="BQ286" s="715"/>
      <c r="BR286" s="715"/>
      <c r="BS286" s="715"/>
      <c r="BT286" s="715"/>
      <c r="BU286" s="715"/>
      <c r="BV286" s="715"/>
      <c r="BW286" s="715"/>
      <c r="BX286" s="191"/>
      <c r="BY286" s="191"/>
      <c r="BZ286" s="431"/>
      <c r="CB286" s="432"/>
      <c r="CC286" s="432"/>
      <c r="CD286" s="432"/>
      <c r="CE286" s="432"/>
      <c r="CF286" s="432"/>
      <c r="CG286" s="432"/>
      <c r="CH286" s="432"/>
      <c r="CI286" s="432"/>
    </row>
    <row r="287" spans="1:87" s="18" customFormat="1">
      <c r="A287" s="17"/>
      <c r="B287" s="433"/>
      <c r="C287" s="716" t="s">
        <v>282</v>
      </c>
      <c r="D287" s="716"/>
      <c r="E287" s="716"/>
      <c r="F287" s="716"/>
      <c r="G287" s="716"/>
      <c r="H287" s="716"/>
      <c r="I287" s="716"/>
      <c r="J287" s="716"/>
      <c r="K287" s="716"/>
      <c r="L287" s="716"/>
      <c r="M287" s="716"/>
      <c r="N287" s="716"/>
      <c r="O287" s="716"/>
      <c r="P287" s="716"/>
      <c r="Q287" s="716"/>
      <c r="R287" s="716"/>
      <c r="S287" s="716"/>
      <c r="T287" s="716"/>
      <c r="U287" s="716"/>
      <c r="V287" s="716"/>
      <c r="W287" s="716"/>
      <c r="X287" s="716"/>
      <c r="Y287" s="716"/>
      <c r="Z287" s="716"/>
      <c r="AA287" s="716"/>
      <c r="AB287" s="716"/>
      <c r="AC287" s="716"/>
      <c r="AD287" s="716"/>
      <c r="AE287" s="716"/>
      <c r="AF287" s="716"/>
      <c r="AG287" s="716"/>
      <c r="AH287" s="716"/>
      <c r="AI287" s="716"/>
      <c r="AJ287" s="716"/>
      <c r="AK287" s="716"/>
      <c r="AL287" s="716"/>
      <c r="AM287" s="716"/>
      <c r="AN287" s="716"/>
      <c r="AO287" s="716"/>
      <c r="AP287" s="716"/>
      <c r="AQ287" s="716"/>
      <c r="AR287" s="716"/>
      <c r="AS287" s="716"/>
      <c r="AT287" s="716"/>
      <c r="AU287" s="716"/>
      <c r="AV287" s="716"/>
      <c r="AW287" s="716"/>
      <c r="AX287" s="716"/>
      <c r="AY287" s="716"/>
      <c r="AZ287" s="716"/>
      <c r="BA287" s="716"/>
      <c r="BB287" s="716"/>
      <c r="BC287" s="716"/>
      <c r="BD287" s="716"/>
      <c r="BE287" s="716"/>
      <c r="BF287" s="716"/>
      <c r="BG287" s="716"/>
      <c r="BH287" s="716"/>
      <c r="BI287" s="716"/>
      <c r="BJ287" s="716"/>
      <c r="BK287" s="716"/>
      <c r="BL287" s="716"/>
      <c r="BM287" s="716"/>
      <c r="BN287" s="716"/>
      <c r="BO287" s="716"/>
      <c r="BP287" s="716"/>
      <c r="BQ287" s="716"/>
      <c r="BR287" s="716"/>
      <c r="BS287" s="716"/>
      <c r="BT287" s="716"/>
      <c r="BU287" s="716"/>
      <c r="BV287" s="716"/>
      <c r="BW287" s="716"/>
      <c r="BX287" s="716"/>
      <c r="BY287" s="434"/>
      <c r="BZ287" s="421"/>
    </row>
    <row r="288" spans="1:87" s="18" customFormat="1">
      <c r="A288" s="17"/>
      <c r="B288" s="433"/>
      <c r="C288" s="716"/>
      <c r="D288" s="716"/>
      <c r="E288" s="716"/>
      <c r="F288" s="716"/>
      <c r="G288" s="716"/>
      <c r="H288" s="716"/>
      <c r="I288" s="716"/>
      <c r="J288" s="716"/>
      <c r="K288" s="716"/>
      <c r="L288" s="716"/>
      <c r="M288" s="716"/>
      <c r="N288" s="716"/>
      <c r="O288" s="716"/>
      <c r="P288" s="716"/>
      <c r="Q288" s="716"/>
      <c r="R288" s="716"/>
      <c r="S288" s="716"/>
      <c r="T288" s="716"/>
      <c r="U288" s="716"/>
      <c r="V288" s="716"/>
      <c r="W288" s="716"/>
      <c r="X288" s="716"/>
      <c r="Y288" s="716"/>
      <c r="Z288" s="716"/>
      <c r="AA288" s="716"/>
      <c r="AB288" s="716"/>
      <c r="AC288" s="716"/>
      <c r="AD288" s="716"/>
      <c r="AE288" s="716"/>
      <c r="AF288" s="716"/>
      <c r="AG288" s="716"/>
      <c r="AH288" s="716"/>
      <c r="AI288" s="716"/>
      <c r="AJ288" s="716"/>
      <c r="AK288" s="716"/>
      <c r="AL288" s="716"/>
      <c r="AM288" s="716"/>
      <c r="AN288" s="716"/>
      <c r="AO288" s="716"/>
      <c r="AP288" s="716"/>
      <c r="AQ288" s="716"/>
      <c r="AR288" s="716"/>
      <c r="AS288" s="716"/>
      <c r="AT288" s="716"/>
      <c r="AU288" s="716"/>
      <c r="AV288" s="716"/>
      <c r="AW288" s="716"/>
      <c r="AX288" s="716"/>
      <c r="AY288" s="716"/>
      <c r="AZ288" s="716"/>
      <c r="BA288" s="716"/>
      <c r="BB288" s="716"/>
      <c r="BC288" s="716"/>
      <c r="BD288" s="716"/>
      <c r="BE288" s="716"/>
      <c r="BF288" s="716"/>
      <c r="BG288" s="716"/>
      <c r="BH288" s="716"/>
      <c r="BI288" s="716"/>
      <c r="BJ288" s="716"/>
      <c r="BK288" s="716"/>
      <c r="BL288" s="716"/>
      <c r="BM288" s="716"/>
      <c r="BN288" s="716"/>
      <c r="BO288" s="716"/>
      <c r="BP288" s="716"/>
      <c r="BQ288" s="716"/>
      <c r="BR288" s="716"/>
      <c r="BS288" s="716"/>
      <c r="BT288" s="716"/>
      <c r="BU288" s="716"/>
      <c r="BV288" s="716"/>
      <c r="BW288" s="716"/>
      <c r="BX288" s="716"/>
      <c r="BY288" s="434"/>
      <c r="BZ288" s="421"/>
    </row>
    <row r="289" spans="1:87" s="18" customFormat="1" ht="17.25" customHeight="1">
      <c r="A289" s="17"/>
      <c r="B289" s="433"/>
      <c r="C289" s="716"/>
      <c r="D289" s="716"/>
      <c r="E289" s="716"/>
      <c r="F289" s="716"/>
      <c r="G289" s="716"/>
      <c r="H289" s="716"/>
      <c r="I289" s="716"/>
      <c r="J289" s="716"/>
      <c r="K289" s="716"/>
      <c r="L289" s="716"/>
      <c r="M289" s="716"/>
      <c r="N289" s="716"/>
      <c r="O289" s="716"/>
      <c r="P289" s="716"/>
      <c r="Q289" s="716"/>
      <c r="R289" s="716"/>
      <c r="S289" s="716"/>
      <c r="T289" s="716"/>
      <c r="U289" s="716"/>
      <c r="V289" s="716"/>
      <c r="W289" s="716"/>
      <c r="X289" s="716"/>
      <c r="Y289" s="716"/>
      <c r="Z289" s="716"/>
      <c r="AA289" s="716"/>
      <c r="AB289" s="716"/>
      <c r="AC289" s="716"/>
      <c r="AD289" s="716"/>
      <c r="AE289" s="716"/>
      <c r="AF289" s="716"/>
      <c r="AG289" s="716"/>
      <c r="AH289" s="716"/>
      <c r="AI289" s="716"/>
      <c r="AJ289" s="716"/>
      <c r="AK289" s="716"/>
      <c r="AL289" s="716"/>
      <c r="AM289" s="716"/>
      <c r="AN289" s="716"/>
      <c r="AO289" s="716"/>
      <c r="AP289" s="716"/>
      <c r="AQ289" s="716"/>
      <c r="AR289" s="716"/>
      <c r="AS289" s="716"/>
      <c r="AT289" s="716"/>
      <c r="AU289" s="716"/>
      <c r="AV289" s="716"/>
      <c r="AW289" s="716"/>
      <c r="AX289" s="716"/>
      <c r="AY289" s="716"/>
      <c r="AZ289" s="716"/>
      <c r="BA289" s="716"/>
      <c r="BB289" s="716"/>
      <c r="BC289" s="716"/>
      <c r="BD289" s="716"/>
      <c r="BE289" s="716"/>
      <c r="BF289" s="716"/>
      <c r="BG289" s="716"/>
      <c r="BH289" s="716"/>
      <c r="BI289" s="716"/>
      <c r="BJ289" s="716"/>
      <c r="BK289" s="716"/>
      <c r="BL289" s="716"/>
      <c r="BM289" s="716"/>
      <c r="BN289" s="716"/>
      <c r="BO289" s="716"/>
      <c r="BP289" s="716"/>
      <c r="BQ289" s="716"/>
      <c r="BR289" s="716"/>
      <c r="BS289" s="716"/>
      <c r="BT289" s="716"/>
      <c r="BU289" s="716"/>
      <c r="BV289" s="716"/>
      <c r="BW289" s="716"/>
      <c r="BX289" s="716"/>
      <c r="BY289" s="434"/>
      <c r="BZ289" s="421"/>
    </row>
    <row r="290" spans="1:87" s="18" customFormat="1" ht="17.25" customHeight="1">
      <c r="A290" s="17"/>
      <c r="B290" s="433"/>
      <c r="C290" s="716"/>
      <c r="D290" s="716"/>
      <c r="E290" s="716"/>
      <c r="F290" s="716"/>
      <c r="G290" s="716"/>
      <c r="H290" s="716"/>
      <c r="I290" s="716"/>
      <c r="J290" s="716"/>
      <c r="K290" s="716"/>
      <c r="L290" s="716"/>
      <c r="M290" s="716"/>
      <c r="N290" s="716"/>
      <c r="O290" s="716"/>
      <c r="P290" s="716"/>
      <c r="Q290" s="716"/>
      <c r="R290" s="716"/>
      <c r="S290" s="716"/>
      <c r="T290" s="716"/>
      <c r="U290" s="716"/>
      <c r="V290" s="716"/>
      <c r="W290" s="716"/>
      <c r="X290" s="716"/>
      <c r="Y290" s="716"/>
      <c r="Z290" s="716"/>
      <c r="AA290" s="716"/>
      <c r="AB290" s="716"/>
      <c r="AC290" s="716"/>
      <c r="AD290" s="716"/>
      <c r="AE290" s="716"/>
      <c r="AF290" s="716"/>
      <c r="AG290" s="716"/>
      <c r="AH290" s="716"/>
      <c r="AI290" s="716"/>
      <c r="AJ290" s="716"/>
      <c r="AK290" s="716"/>
      <c r="AL290" s="716"/>
      <c r="AM290" s="716"/>
      <c r="AN290" s="716"/>
      <c r="AO290" s="716"/>
      <c r="AP290" s="716"/>
      <c r="AQ290" s="716"/>
      <c r="AR290" s="716"/>
      <c r="AS290" s="716"/>
      <c r="AT290" s="716"/>
      <c r="AU290" s="716"/>
      <c r="AV290" s="716"/>
      <c r="AW290" s="716"/>
      <c r="AX290" s="716"/>
      <c r="AY290" s="716"/>
      <c r="AZ290" s="716"/>
      <c r="BA290" s="716"/>
      <c r="BB290" s="716"/>
      <c r="BC290" s="716"/>
      <c r="BD290" s="716"/>
      <c r="BE290" s="716"/>
      <c r="BF290" s="716"/>
      <c r="BG290" s="716"/>
      <c r="BH290" s="716"/>
      <c r="BI290" s="716"/>
      <c r="BJ290" s="716"/>
      <c r="BK290" s="716"/>
      <c r="BL290" s="716"/>
      <c r="BM290" s="716"/>
      <c r="BN290" s="716"/>
      <c r="BO290" s="716"/>
      <c r="BP290" s="716"/>
      <c r="BQ290" s="716"/>
      <c r="BR290" s="716"/>
      <c r="BS290" s="716"/>
      <c r="BT290" s="716"/>
      <c r="BU290" s="716"/>
      <c r="BV290" s="716"/>
      <c r="BW290" s="716"/>
      <c r="BX290" s="716"/>
      <c r="BY290" s="434"/>
      <c r="BZ290" s="421"/>
    </row>
    <row r="291" spans="1:87" s="18" customFormat="1" ht="17.25" customHeight="1">
      <c r="A291" s="17"/>
      <c r="B291" s="433"/>
      <c r="C291" s="716"/>
      <c r="D291" s="716"/>
      <c r="E291" s="716"/>
      <c r="F291" s="716"/>
      <c r="G291" s="716"/>
      <c r="H291" s="716"/>
      <c r="I291" s="716"/>
      <c r="J291" s="716"/>
      <c r="K291" s="716"/>
      <c r="L291" s="716"/>
      <c r="M291" s="716"/>
      <c r="N291" s="716"/>
      <c r="O291" s="716"/>
      <c r="P291" s="716"/>
      <c r="Q291" s="716"/>
      <c r="R291" s="716"/>
      <c r="S291" s="716"/>
      <c r="T291" s="716"/>
      <c r="U291" s="716"/>
      <c r="V291" s="716"/>
      <c r="W291" s="716"/>
      <c r="X291" s="716"/>
      <c r="Y291" s="716"/>
      <c r="Z291" s="716"/>
      <c r="AA291" s="716"/>
      <c r="AB291" s="716"/>
      <c r="AC291" s="716"/>
      <c r="AD291" s="716"/>
      <c r="AE291" s="716"/>
      <c r="AF291" s="716"/>
      <c r="AG291" s="716"/>
      <c r="AH291" s="716"/>
      <c r="AI291" s="716"/>
      <c r="AJ291" s="716"/>
      <c r="AK291" s="716"/>
      <c r="AL291" s="716"/>
      <c r="AM291" s="716"/>
      <c r="AN291" s="716"/>
      <c r="AO291" s="716"/>
      <c r="AP291" s="716"/>
      <c r="AQ291" s="716"/>
      <c r="AR291" s="716"/>
      <c r="AS291" s="716"/>
      <c r="AT291" s="716"/>
      <c r="AU291" s="716"/>
      <c r="AV291" s="716"/>
      <c r="AW291" s="716"/>
      <c r="AX291" s="716"/>
      <c r="AY291" s="716"/>
      <c r="AZ291" s="716"/>
      <c r="BA291" s="716"/>
      <c r="BB291" s="716"/>
      <c r="BC291" s="716"/>
      <c r="BD291" s="716"/>
      <c r="BE291" s="716"/>
      <c r="BF291" s="716"/>
      <c r="BG291" s="716"/>
      <c r="BH291" s="716"/>
      <c r="BI291" s="716"/>
      <c r="BJ291" s="716"/>
      <c r="BK291" s="716"/>
      <c r="BL291" s="716"/>
      <c r="BM291" s="716"/>
      <c r="BN291" s="716"/>
      <c r="BO291" s="716"/>
      <c r="BP291" s="716"/>
      <c r="BQ291" s="716"/>
      <c r="BR291" s="716"/>
      <c r="BS291" s="716"/>
      <c r="BT291" s="716"/>
      <c r="BU291" s="716"/>
      <c r="BV291" s="716"/>
      <c r="BW291" s="716"/>
      <c r="BX291" s="716"/>
      <c r="BY291" s="434"/>
      <c r="BZ291" s="421"/>
    </row>
    <row r="292" spans="1:87" s="18" customFormat="1" ht="17.25" customHeight="1">
      <c r="A292" s="17">
        <v>16</v>
      </c>
      <c r="B292" s="433"/>
      <c r="C292" s="434"/>
      <c r="D292" s="434"/>
      <c r="E292" s="434"/>
      <c r="F292" s="434"/>
      <c r="G292" s="434"/>
      <c r="H292" s="419" t="s">
        <v>25</v>
      </c>
      <c r="I292" s="126"/>
      <c r="J292" s="126"/>
      <c r="K292" s="419"/>
      <c r="L292" s="419"/>
      <c r="M292" s="419"/>
      <c r="N292" s="419"/>
      <c r="O292" s="419"/>
      <c r="P292" s="419"/>
      <c r="Q292" s="419"/>
      <c r="R292" s="419"/>
      <c r="S292" s="419"/>
      <c r="T292" s="419"/>
      <c r="U292" s="419"/>
      <c r="V292" s="419"/>
      <c r="W292" s="434"/>
      <c r="X292" s="434"/>
      <c r="Y292" s="434"/>
      <c r="Z292" s="434"/>
      <c r="AA292" s="434"/>
      <c r="AB292" s="434"/>
      <c r="AC292" s="434"/>
      <c r="AD292" s="434"/>
      <c r="AE292" s="434"/>
      <c r="AF292" s="434"/>
      <c r="AG292" s="434"/>
      <c r="AH292" s="434"/>
      <c r="AI292" s="434"/>
      <c r="AJ292" s="434"/>
      <c r="AK292" s="434"/>
      <c r="AL292" s="434"/>
      <c r="AM292" s="434"/>
      <c r="AN292" s="434"/>
      <c r="AO292" s="434"/>
      <c r="AP292" s="434"/>
      <c r="AQ292" s="434"/>
      <c r="AR292" s="434"/>
      <c r="AS292" s="434"/>
      <c r="AT292" s="434"/>
      <c r="AU292" s="434"/>
      <c r="AV292" s="434"/>
      <c r="AW292" s="434"/>
      <c r="AX292" s="434"/>
      <c r="AY292" s="434"/>
      <c r="AZ292" s="434"/>
      <c r="BA292" s="434"/>
      <c r="BB292" s="434"/>
      <c r="BC292" s="434"/>
      <c r="BD292" s="434"/>
      <c r="BE292" s="434"/>
      <c r="BF292" s="434"/>
      <c r="BG292" s="434"/>
      <c r="BH292" s="434"/>
      <c r="BI292" s="434"/>
      <c r="BJ292" s="434"/>
      <c r="BK292" s="434"/>
      <c r="BL292" s="434"/>
      <c r="BM292" s="434"/>
      <c r="BN292" s="434"/>
      <c r="BO292" s="434"/>
      <c r="BP292" s="434"/>
      <c r="BQ292" s="434"/>
      <c r="BR292" s="434"/>
      <c r="BS292" s="434"/>
      <c r="BT292" s="434"/>
      <c r="BU292" s="434"/>
      <c r="BV292" s="434"/>
      <c r="BW292" s="434"/>
      <c r="BX292" s="434"/>
      <c r="BY292" s="434"/>
      <c r="BZ292" s="421"/>
    </row>
    <row r="293" spans="1:87" s="18" customFormat="1" ht="17.25" customHeight="1">
      <c r="A293" s="17">
        <v>17</v>
      </c>
      <c r="B293" s="433"/>
      <c r="C293" s="434"/>
      <c r="D293" s="434"/>
      <c r="E293" s="434"/>
      <c r="F293" s="434"/>
      <c r="G293" s="434"/>
      <c r="H293" s="419" t="s">
        <v>278</v>
      </c>
      <c r="I293" s="126"/>
      <c r="J293" s="126"/>
      <c r="K293" s="419"/>
      <c r="L293" s="419"/>
      <c r="M293" s="419"/>
      <c r="N293" s="419"/>
      <c r="O293" s="419"/>
      <c r="P293" s="419"/>
      <c r="Q293" s="419"/>
      <c r="R293" s="419"/>
      <c r="S293" s="419"/>
      <c r="T293" s="419"/>
      <c r="U293" s="419"/>
      <c r="V293" s="419"/>
      <c r="W293" s="434"/>
      <c r="X293" s="434"/>
      <c r="Y293" s="434"/>
      <c r="Z293" s="434"/>
      <c r="AA293" s="434"/>
      <c r="AB293" s="434"/>
      <c r="AC293" s="434"/>
      <c r="AD293" s="434"/>
      <c r="AE293" s="434"/>
      <c r="AF293" s="434"/>
      <c r="AG293" s="434"/>
      <c r="AH293" s="434"/>
      <c r="AI293" s="434"/>
      <c r="AJ293" s="434"/>
      <c r="AK293" s="434"/>
      <c r="AL293" s="434"/>
      <c r="AM293" s="434"/>
      <c r="AN293" s="434"/>
      <c r="AO293" s="434"/>
      <c r="AP293" s="434"/>
      <c r="AQ293" s="434"/>
      <c r="AR293" s="434"/>
      <c r="AS293" s="434"/>
      <c r="AT293" s="434"/>
      <c r="AU293" s="434"/>
      <c r="AV293" s="434"/>
      <c r="AW293" s="434"/>
      <c r="AX293" s="434"/>
      <c r="AY293" s="434"/>
      <c r="AZ293" s="434"/>
      <c r="BA293" s="434"/>
      <c r="BB293" s="434"/>
      <c r="BC293" s="434"/>
      <c r="BD293" s="434"/>
      <c r="BE293" s="434"/>
      <c r="BF293" s="434"/>
      <c r="BG293" s="434"/>
      <c r="BH293" s="434"/>
      <c r="BI293" s="434"/>
      <c r="BJ293" s="434"/>
      <c r="BK293" s="434"/>
      <c r="BL293" s="434"/>
      <c r="BM293" s="434"/>
      <c r="BN293" s="434"/>
      <c r="BO293" s="434"/>
      <c r="BP293" s="434"/>
      <c r="BQ293" s="434"/>
      <c r="BR293" s="434"/>
      <c r="BS293" s="434"/>
      <c r="BT293" s="434"/>
      <c r="BU293" s="434"/>
      <c r="BV293" s="434"/>
      <c r="BW293" s="434"/>
      <c r="BX293" s="434"/>
      <c r="BY293" s="434"/>
      <c r="BZ293" s="421"/>
    </row>
    <row r="294" spans="1:87" s="18" customFormat="1" ht="17.25" customHeight="1">
      <c r="A294" s="17"/>
      <c r="B294" s="676"/>
      <c r="C294" s="717"/>
      <c r="D294" s="717"/>
      <c r="E294" s="717"/>
      <c r="F294" s="717"/>
      <c r="G294" s="717"/>
      <c r="H294" s="717"/>
      <c r="I294" s="717"/>
      <c r="J294" s="717"/>
      <c r="K294" s="717"/>
      <c r="L294" s="717"/>
      <c r="M294" s="717"/>
      <c r="N294" s="717"/>
      <c r="O294" s="717"/>
      <c r="P294" s="717"/>
      <c r="Q294" s="717"/>
      <c r="R294" s="717"/>
      <c r="S294" s="717"/>
      <c r="T294" s="717"/>
      <c r="U294" s="717"/>
      <c r="V294" s="717"/>
      <c r="W294" s="717"/>
      <c r="X294" s="717"/>
      <c r="Y294" s="717"/>
      <c r="Z294" s="717"/>
      <c r="AA294" s="717"/>
      <c r="AB294" s="717"/>
      <c r="AC294" s="717"/>
      <c r="AD294" s="717"/>
      <c r="AE294" s="717"/>
      <c r="AF294" s="717"/>
      <c r="AG294" s="717"/>
      <c r="AH294" s="717"/>
      <c r="AI294" s="717"/>
      <c r="AJ294" s="717"/>
      <c r="AK294" s="717"/>
      <c r="AL294" s="717"/>
      <c r="AM294" s="717"/>
      <c r="AN294" s="717"/>
      <c r="AO294" s="717"/>
      <c r="AP294" s="717"/>
      <c r="AQ294" s="717"/>
      <c r="AR294" s="717"/>
      <c r="AS294" s="717"/>
      <c r="AT294" s="717"/>
      <c r="AU294" s="717"/>
      <c r="AV294" s="717"/>
      <c r="AW294" s="717"/>
      <c r="AX294" s="717"/>
      <c r="AY294" s="717"/>
      <c r="AZ294" s="717"/>
      <c r="BA294" s="717"/>
      <c r="BB294" s="717"/>
      <c r="BC294" s="717"/>
      <c r="BD294" s="717"/>
      <c r="BE294" s="717"/>
      <c r="BF294" s="717"/>
      <c r="BG294" s="717"/>
      <c r="BH294" s="717"/>
      <c r="BI294" s="717"/>
      <c r="BJ294" s="717"/>
      <c r="BK294" s="717"/>
      <c r="BL294" s="717"/>
      <c r="BM294" s="717"/>
      <c r="BN294" s="717"/>
      <c r="BO294" s="717"/>
      <c r="BP294" s="717"/>
      <c r="BQ294" s="717"/>
      <c r="BR294" s="717"/>
      <c r="BS294" s="717"/>
      <c r="BT294" s="717"/>
      <c r="BU294" s="717"/>
      <c r="BV294" s="717"/>
      <c r="BW294" s="717"/>
      <c r="BX294" s="717"/>
      <c r="BY294" s="717"/>
      <c r="BZ294" s="675"/>
    </row>
    <row r="295" spans="1:87" s="18" customFormat="1" ht="17.25" customHeight="1">
      <c r="A295" s="17"/>
      <c r="B295" s="676"/>
      <c r="C295" s="717"/>
      <c r="D295" s="717"/>
      <c r="E295" s="717"/>
      <c r="F295" s="717"/>
      <c r="G295" s="717"/>
      <c r="H295" s="717"/>
      <c r="I295" s="717"/>
      <c r="J295" s="717"/>
      <c r="K295" s="717"/>
      <c r="L295" s="717"/>
      <c r="M295" s="717"/>
      <c r="N295" s="717"/>
      <c r="O295" s="717"/>
      <c r="P295" s="717"/>
      <c r="Q295" s="717"/>
      <c r="R295" s="717"/>
      <c r="S295" s="717"/>
      <c r="T295" s="717"/>
      <c r="U295" s="717"/>
      <c r="V295" s="717"/>
      <c r="W295" s="717"/>
      <c r="X295" s="717"/>
      <c r="Y295" s="717"/>
      <c r="Z295" s="717"/>
      <c r="AA295" s="717"/>
      <c r="AB295" s="717"/>
      <c r="AC295" s="717"/>
      <c r="AD295" s="717"/>
      <c r="AE295" s="717"/>
      <c r="AF295" s="717"/>
      <c r="AG295" s="717"/>
      <c r="AH295" s="717"/>
      <c r="AI295" s="717"/>
      <c r="AJ295" s="717"/>
      <c r="AK295" s="717"/>
      <c r="AL295" s="717"/>
      <c r="AM295" s="717"/>
      <c r="AN295" s="717"/>
      <c r="AO295" s="717"/>
      <c r="AP295" s="717"/>
      <c r="AQ295" s="717"/>
      <c r="AR295" s="717"/>
      <c r="AS295" s="717"/>
      <c r="AT295" s="717"/>
      <c r="AU295" s="717"/>
      <c r="AV295" s="717"/>
      <c r="AW295" s="717"/>
      <c r="AX295" s="717"/>
      <c r="AY295" s="717"/>
      <c r="AZ295" s="717"/>
      <c r="BA295" s="717"/>
      <c r="BB295" s="717"/>
      <c r="BC295" s="717"/>
      <c r="BD295" s="717"/>
      <c r="BE295" s="717"/>
      <c r="BF295" s="717"/>
      <c r="BG295" s="717"/>
      <c r="BH295" s="717"/>
      <c r="BI295" s="717"/>
      <c r="BJ295" s="717"/>
      <c r="BK295" s="717"/>
      <c r="BL295" s="717"/>
      <c r="BM295" s="717"/>
      <c r="BN295" s="717"/>
      <c r="BO295" s="717"/>
      <c r="BP295" s="717"/>
      <c r="BQ295" s="717"/>
      <c r="BR295" s="717"/>
      <c r="BS295" s="717"/>
      <c r="BT295" s="717"/>
      <c r="BU295" s="717"/>
      <c r="BV295" s="717"/>
      <c r="BW295" s="717"/>
      <c r="BX295" s="717"/>
      <c r="BY295" s="717"/>
      <c r="BZ295" s="675"/>
    </row>
    <row r="296" spans="1:87" s="18" customFormat="1" ht="17.25" customHeight="1">
      <c r="A296" s="17"/>
      <c r="B296" s="676"/>
      <c r="C296" s="717"/>
      <c r="D296" s="717"/>
      <c r="E296" s="717"/>
      <c r="F296" s="717"/>
      <c r="G296" s="717"/>
      <c r="H296" s="717"/>
      <c r="I296" s="717"/>
      <c r="J296" s="717"/>
      <c r="K296" s="717"/>
      <c r="L296" s="717"/>
      <c r="M296" s="717"/>
      <c r="N296" s="717"/>
      <c r="O296" s="717"/>
      <c r="P296" s="717"/>
      <c r="Q296" s="717"/>
      <c r="R296" s="717"/>
      <c r="S296" s="717"/>
      <c r="T296" s="717"/>
      <c r="U296" s="717"/>
      <c r="V296" s="717"/>
      <c r="W296" s="717"/>
      <c r="X296" s="717"/>
      <c r="Y296" s="717"/>
      <c r="Z296" s="717"/>
      <c r="AA296" s="717"/>
      <c r="AB296" s="717"/>
      <c r="AC296" s="717"/>
      <c r="AD296" s="717"/>
      <c r="AE296" s="717"/>
      <c r="AF296" s="717"/>
      <c r="AG296" s="717"/>
      <c r="AH296" s="717"/>
      <c r="AI296" s="717"/>
      <c r="AJ296" s="717"/>
      <c r="AK296" s="717"/>
      <c r="AL296" s="717"/>
      <c r="AM296" s="717"/>
      <c r="AN296" s="717"/>
      <c r="AO296" s="717"/>
      <c r="AP296" s="717"/>
      <c r="AQ296" s="717"/>
      <c r="AR296" s="717"/>
      <c r="AS296" s="717"/>
      <c r="AT296" s="717"/>
      <c r="AU296" s="717"/>
      <c r="AV296" s="717"/>
      <c r="AW296" s="717"/>
      <c r="AX296" s="717"/>
      <c r="AY296" s="717"/>
      <c r="AZ296" s="717"/>
      <c r="BA296" s="717"/>
      <c r="BB296" s="717"/>
      <c r="BC296" s="717"/>
      <c r="BD296" s="717"/>
      <c r="BE296" s="717"/>
      <c r="BF296" s="717"/>
      <c r="BG296" s="717"/>
      <c r="BH296" s="717"/>
      <c r="BI296" s="717"/>
      <c r="BJ296" s="717"/>
      <c r="BK296" s="717"/>
      <c r="BL296" s="717"/>
      <c r="BM296" s="717"/>
      <c r="BN296" s="717"/>
      <c r="BO296" s="717"/>
      <c r="BP296" s="717"/>
      <c r="BQ296" s="717"/>
      <c r="BR296" s="717"/>
      <c r="BS296" s="717"/>
      <c r="BT296" s="717"/>
      <c r="BU296" s="717"/>
      <c r="BV296" s="717"/>
      <c r="BW296" s="717"/>
      <c r="BX296" s="717"/>
      <c r="BY296" s="717"/>
      <c r="BZ296" s="675"/>
    </row>
    <row r="297" spans="1:87" s="18" customFormat="1" ht="17.25" customHeight="1">
      <c r="A297" s="17"/>
      <c r="B297" s="676"/>
      <c r="C297" s="717"/>
      <c r="D297" s="717"/>
      <c r="E297" s="717"/>
      <c r="F297" s="717"/>
      <c r="G297" s="717"/>
      <c r="H297" s="717"/>
      <c r="I297" s="717"/>
      <c r="J297" s="717"/>
      <c r="K297" s="717"/>
      <c r="L297" s="717"/>
      <c r="M297" s="717"/>
      <c r="N297" s="717"/>
      <c r="O297" s="717"/>
      <c r="P297" s="717"/>
      <c r="Q297" s="717"/>
      <c r="R297" s="717"/>
      <c r="S297" s="717"/>
      <c r="T297" s="717"/>
      <c r="U297" s="717"/>
      <c r="V297" s="717"/>
      <c r="W297" s="717"/>
      <c r="X297" s="717"/>
      <c r="Y297" s="717"/>
      <c r="Z297" s="717"/>
      <c r="AA297" s="717"/>
      <c r="AB297" s="717"/>
      <c r="AC297" s="717"/>
      <c r="AD297" s="717"/>
      <c r="AE297" s="717"/>
      <c r="AF297" s="717"/>
      <c r="AG297" s="717"/>
      <c r="AH297" s="717"/>
      <c r="AI297" s="717"/>
      <c r="AJ297" s="717"/>
      <c r="AK297" s="717"/>
      <c r="AL297" s="717"/>
      <c r="AM297" s="717"/>
      <c r="AN297" s="717"/>
      <c r="AO297" s="717"/>
      <c r="AP297" s="717"/>
      <c r="AQ297" s="717"/>
      <c r="AR297" s="717"/>
      <c r="AS297" s="717"/>
      <c r="AT297" s="717"/>
      <c r="AU297" s="717"/>
      <c r="AV297" s="717"/>
      <c r="AW297" s="717"/>
      <c r="AX297" s="717"/>
      <c r="AY297" s="717"/>
      <c r="AZ297" s="717"/>
      <c r="BA297" s="717"/>
      <c r="BB297" s="717"/>
      <c r="BC297" s="717"/>
      <c r="BD297" s="717"/>
      <c r="BE297" s="717"/>
      <c r="BF297" s="717"/>
      <c r="BG297" s="717"/>
      <c r="BH297" s="717"/>
      <c r="BI297" s="717"/>
      <c r="BJ297" s="717"/>
      <c r="BK297" s="717"/>
      <c r="BL297" s="717"/>
      <c r="BM297" s="717"/>
      <c r="BN297" s="717"/>
      <c r="BO297" s="717"/>
      <c r="BP297" s="717"/>
      <c r="BQ297" s="717"/>
      <c r="BR297" s="717"/>
      <c r="BS297" s="717"/>
      <c r="BT297" s="717"/>
      <c r="BU297" s="717"/>
      <c r="BV297" s="717"/>
      <c r="BW297" s="717"/>
      <c r="BX297" s="717"/>
      <c r="BY297" s="717"/>
      <c r="BZ297" s="675"/>
    </row>
    <row r="298" spans="1:87" s="18" customFormat="1" ht="17.25" customHeight="1">
      <c r="A298" s="17"/>
      <c r="B298" s="676"/>
      <c r="C298" s="717"/>
      <c r="D298" s="717"/>
      <c r="E298" s="717"/>
      <c r="F298" s="717"/>
      <c r="G298" s="717"/>
      <c r="H298" s="717"/>
      <c r="I298" s="717"/>
      <c r="J298" s="717"/>
      <c r="K298" s="717"/>
      <c r="L298" s="717"/>
      <c r="M298" s="717"/>
      <c r="N298" s="717"/>
      <c r="O298" s="717"/>
      <c r="P298" s="717"/>
      <c r="Q298" s="717"/>
      <c r="R298" s="717"/>
      <c r="S298" s="717"/>
      <c r="T298" s="717"/>
      <c r="U298" s="717"/>
      <c r="V298" s="717"/>
      <c r="W298" s="717"/>
      <c r="X298" s="717"/>
      <c r="Y298" s="717"/>
      <c r="Z298" s="717"/>
      <c r="AA298" s="717"/>
      <c r="AB298" s="717"/>
      <c r="AC298" s="717"/>
      <c r="AD298" s="717"/>
      <c r="AE298" s="717"/>
      <c r="AF298" s="717"/>
      <c r="AG298" s="717"/>
      <c r="AH298" s="717"/>
      <c r="AI298" s="717"/>
      <c r="AJ298" s="717"/>
      <c r="AK298" s="717"/>
      <c r="AL298" s="717"/>
      <c r="AM298" s="717"/>
      <c r="AN298" s="717"/>
      <c r="AO298" s="717"/>
      <c r="AP298" s="717"/>
      <c r="AQ298" s="717"/>
      <c r="AR298" s="717"/>
      <c r="AS298" s="717"/>
      <c r="AT298" s="717"/>
      <c r="AU298" s="717"/>
      <c r="AV298" s="717"/>
      <c r="AW298" s="717"/>
      <c r="AX298" s="717"/>
      <c r="AY298" s="717"/>
      <c r="AZ298" s="717"/>
      <c r="BA298" s="717"/>
      <c r="BB298" s="717"/>
      <c r="BC298" s="717"/>
      <c r="BD298" s="717"/>
      <c r="BE298" s="717"/>
      <c r="BF298" s="717"/>
      <c r="BG298" s="717"/>
      <c r="BH298" s="717"/>
      <c r="BI298" s="717"/>
      <c r="BJ298" s="717"/>
      <c r="BK298" s="717"/>
      <c r="BL298" s="717"/>
      <c r="BM298" s="717"/>
      <c r="BN298" s="717"/>
      <c r="BO298" s="717"/>
      <c r="BP298" s="717"/>
      <c r="BQ298" s="717"/>
      <c r="BR298" s="717"/>
      <c r="BS298" s="717"/>
      <c r="BT298" s="717"/>
      <c r="BU298" s="717"/>
      <c r="BV298" s="717"/>
      <c r="BW298" s="717"/>
      <c r="BX298" s="717"/>
      <c r="BY298" s="717"/>
      <c r="BZ298" s="675"/>
    </row>
    <row r="299" spans="1:87" s="18" customFormat="1" ht="17.25" customHeight="1">
      <c r="A299" s="17"/>
      <c r="B299" s="676"/>
      <c r="C299" s="717"/>
      <c r="D299" s="717"/>
      <c r="E299" s="717"/>
      <c r="F299" s="717"/>
      <c r="G299" s="717"/>
      <c r="H299" s="717"/>
      <c r="I299" s="717"/>
      <c r="J299" s="717"/>
      <c r="K299" s="717"/>
      <c r="L299" s="717"/>
      <c r="M299" s="717"/>
      <c r="N299" s="717"/>
      <c r="O299" s="717"/>
      <c r="P299" s="717"/>
      <c r="Q299" s="717"/>
      <c r="R299" s="717"/>
      <c r="S299" s="717"/>
      <c r="T299" s="717"/>
      <c r="U299" s="717"/>
      <c r="V299" s="717"/>
      <c r="W299" s="717"/>
      <c r="X299" s="717"/>
      <c r="Y299" s="717"/>
      <c r="Z299" s="717"/>
      <c r="AA299" s="717"/>
      <c r="AB299" s="717"/>
      <c r="AC299" s="717"/>
      <c r="AD299" s="717"/>
      <c r="AE299" s="717"/>
      <c r="AF299" s="717"/>
      <c r="AG299" s="717"/>
      <c r="AH299" s="717"/>
      <c r="AI299" s="717"/>
      <c r="AJ299" s="717"/>
      <c r="AK299" s="717"/>
      <c r="AL299" s="717"/>
      <c r="AM299" s="717"/>
      <c r="AN299" s="717"/>
      <c r="AO299" s="717"/>
      <c r="AP299" s="717"/>
      <c r="AQ299" s="717"/>
      <c r="AR299" s="717"/>
      <c r="AS299" s="717"/>
      <c r="AT299" s="717"/>
      <c r="AU299" s="717"/>
      <c r="AV299" s="717"/>
      <c r="AW299" s="717"/>
      <c r="AX299" s="717"/>
      <c r="AY299" s="717"/>
      <c r="AZ299" s="717"/>
      <c r="BA299" s="717"/>
      <c r="BB299" s="717"/>
      <c r="BC299" s="717"/>
      <c r="BD299" s="717"/>
      <c r="BE299" s="717"/>
      <c r="BF299" s="717"/>
      <c r="BG299" s="717"/>
      <c r="BH299" s="717"/>
      <c r="BI299" s="717"/>
      <c r="BJ299" s="717"/>
      <c r="BK299" s="717"/>
      <c r="BL299" s="717"/>
      <c r="BM299" s="717"/>
      <c r="BN299" s="717"/>
      <c r="BO299" s="717"/>
      <c r="BP299" s="717"/>
      <c r="BQ299" s="717"/>
      <c r="BR299" s="717"/>
      <c r="BS299" s="717"/>
      <c r="BT299" s="717"/>
      <c r="BU299" s="717"/>
      <c r="BV299" s="717"/>
      <c r="BW299" s="717"/>
      <c r="BX299" s="717"/>
      <c r="BY299" s="717"/>
      <c r="BZ299" s="675"/>
    </row>
    <row r="300" spans="1:87" s="18" customFormat="1" ht="17.25" customHeight="1" thickBot="1">
      <c r="A300" s="17"/>
      <c r="B300" s="677"/>
      <c r="C300" s="678"/>
      <c r="D300" s="678"/>
      <c r="E300" s="678"/>
      <c r="F300" s="678"/>
      <c r="G300" s="678"/>
      <c r="H300" s="678"/>
      <c r="I300" s="678"/>
      <c r="J300" s="678"/>
      <c r="K300" s="678"/>
      <c r="L300" s="678"/>
      <c r="M300" s="678"/>
      <c r="N300" s="678"/>
      <c r="O300" s="678"/>
      <c r="P300" s="678"/>
      <c r="Q300" s="678"/>
      <c r="R300" s="678"/>
      <c r="S300" s="678"/>
      <c r="T300" s="678"/>
      <c r="U300" s="678"/>
      <c r="V300" s="678"/>
      <c r="W300" s="678"/>
      <c r="X300" s="678"/>
      <c r="Y300" s="678"/>
      <c r="Z300" s="678"/>
      <c r="AA300" s="678"/>
      <c r="AB300" s="678"/>
      <c r="AC300" s="678"/>
      <c r="AD300" s="678"/>
      <c r="AE300" s="678"/>
      <c r="AF300" s="678"/>
      <c r="AG300" s="678"/>
      <c r="AH300" s="678"/>
      <c r="AI300" s="678"/>
      <c r="AJ300" s="678"/>
      <c r="AK300" s="678"/>
      <c r="AL300" s="678"/>
      <c r="AM300" s="678"/>
      <c r="AN300" s="678"/>
      <c r="AO300" s="678"/>
      <c r="AP300" s="678"/>
      <c r="AQ300" s="678"/>
      <c r="AR300" s="678"/>
      <c r="AS300" s="678"/>
      <c r="AT300" s="678"/>
      <c r="AU300" s="678"/>
      <c r="AV300" s="678"/>
      <c r="AW300" s="678"/>
      <c r="AX300" s="678"/>
      <c r="AY300" s="678"/>
      <c r="AZ300" s="678"/>
      <c r="BA300" s="678"/>
      <c r="BB300" s="678"/>
      <c r="BC300" s="678"/>
      <c r="BD300" s="678"/>
      <c r="BE300" s="678"/>
      <c r="BF300" s="678"/>
      <c r="BG300" s="678"/>
      <c r="BH300" s="678"/>
      <c r="BI300" s="678"/>
      <c r="BJ300" s="678"/>
      <c r="BK300" s="678"/>
      <c r="BL300" s="678"/>
      <c r="BM300" s="678"/>
      <c r="BN300" s="678"/>
      <c r="BO300" s="678"/>
      <c r="BP300" s="678"/>
      <c r="BQ300" s="678"/>
      <c r="BR300" s="678"/>
      <c r="BS300" s="678"/>
      <c r="BT300" s="678"/>
      <c r="BU300" s="678"/>
      <c r="BV300" s="678"/>
      <c r="BW300" s="678"/>
      <c r="BX300" s="678"/>
      <c r="BY300" s="678"/>
      <c r="BZ300" s="679"/>
    </row>
    <row r="301" spans="1:87" s="18" customFormat="1" ht="16.5" customHeight="1" thickBot="1">
      <c r="A301" s="17"/>
      <c r="B301" s="435"/>
      <c r="C301" s="436" t="s">
        <v>279</v>
      </c>
      <c r="D301" s="436"/>
      <c r="E301" s="436"/>
      <c r="F301" s="436"/>
      <c r="G301" s="436"/>
      <c r="H301" s="436"/>
      <c r="I301" s="436"/>
      <c r="J301" s="436"/>
      <c r="K301" s="436"/>
      <c r="L301" s="436"/>
      <c r="M301" s="436"/>
      <c r="N301" s="436"/>
      <c r="O301" s="436"/>
      <c r="P301" s="436"/>
      <c r="Q301" s="436"/>
      <c r="R301" s="436"/>
      <c r="S301" s="436"/>
      <c r="T301" s="436"/>
      <c r="U301" s="436"/>
      <c r="V301" s="436"/>
      <c r="W301" s="436"/>
      <c r="X301" s="436"/>
      <c r="Y301" s="436"/>
      <c r="Z301" s="436"/>
      <c r="AA301" s="436"/>
      <c r="AB301" s="436"/>
      <c r="AC301" s="436"/>
      <c r="AD301" s="436"/>
      <c r="AE301" s="436"/>
      <c r="AF301" s="436"/>
      <c r="AG301" s="436"/>
      <c r="AH301" s="436"/>
      <c r="AI301" s="436"/>
      <c r="AJ301" s="436"/>
      <c r="AK301" s="436"/>
      <c r="AL301" s="436"/>
      <c r="AM301" s="436"/>
      <c r="AN301" s="436"/>
      <c r="AO301" s="436"/>
      <c r="AP301" s="436"/>
      <c r="AQ301" s="436"/>
      <c r="AR301" s="436"/>
      <c r="AS301" s="436"/>
      <c r="AT301" s="436"/>
      <c r="AU301" s="436"/>
      <c r="AV301" s="436"/>
      <c r="AW301" s="436"/>
      <c r="AX301" s="436"/>
      <c r="AY301" s="436"/>
      <c r="AZ301" s="436"/>
      <c r="BA301" s="436"/>
      <c r="BB301" s="436"/>
      <c r="BC301" s="436"/>
      <c r="BD301" s="436"/>
      <c r="BE301" s="436"/>
      <c r="BF301" s="436"/>
      <c r="BG301" s="436"/>
      <c r="BH301" s="436"/>
      <c r="BI301" s="436"/>
      <c r="BJ301" s="436"/>
      <c r="BK301" s="436"/>
      <c r="BL301" s="436"/>
      <c r="BM301" s="436"/>
      <c r="BN301" s="436"/>
      <c r="BO301" s="436"/>
      <c r="BP301" s="436"/>
      <c r="BQ301" s="436"/>
      <c r="BR301" s="436"/>
      <c r="BS301" s="436"/>
      <c r="BT301" s="436"/>
      <c r="BU301" s="436"/>
      <c r="BV301" s="436"/>
      <c r="BW301" s="436"/>
      <c r="BX301" s="436"/>
      <c r="BY301" s="436"/>
      <c r="BZ301" s="437"/>
    </row>
    <row r="302" spans="1:87" s="18" customFormat="1" ht="29.25" customHeight="1">
      <c r="A302" s="17"/>
      <c r="B302" s="718"/>
      <c r="C302" s="719"/>
      <c r="D302" s="719"/>
      <c r="E302" s="719"/>
      <c r="F302" s="719"/>
      <c r="G302" s="719"/>
      <c r="H302" s="719"/>
      <c r="I302" s="719"/>
      <c r="J302" s="719"/>
      <c r="K302" s="719"/>
      <c r="L302" s="719"/>
      <c r="M302" s="719"/>
      <c r="N302" s="719"/>
      <c r="O302" s="719"/>
      <c r="P302" s="719"/>
      <c r="Q302" s="719"/>
      <c r="R302" s="719"/>
      <c r="S302" s="719"/>
      <c r="T302" s="719"/>
      <c r="U302" s="719"/>
      <c r="V302" s="719"/>
      <c r="W302" s="719"/>
      <c r="X302" s="719"/>
      <c r="Y302" s="719"/>
      <c r="Z302" s="719"/>
      <c r="AA302" s="719"/>
      <c r="AB302" s="719"/>
      <c r="AC302" s="719"/>
      <c r="AD302" s="719"/>
      <c r="AE302" s="719"/>
      <c r="AF302" s="719"/>
      <c r="AG302" s="719"/>
      <c r="AH302" s="719"/>
      <c r="AI302" s="719"/>
      <c r="AJ302" s="719"/>
      <c r="AK302" s="719"/>
      <c r="AL302" s="719"/>
      <c r="AM302" s="719"/>
      <c r="AN302" s="719"/>
      <c r="AO302" s="719"/>
      <c r="AP302" s="719"/>
      <c r="AQ302" s="719"/>
      <c r="AR302" s="719"/>
      <c r="AS302" s="719"/>
      <c r="AT302" s="719"/>
      <c r="AU302" s="719"/>
      <c r="AV302" s="719"/>
      <c r="AW302" s="719"/>
      <c r="AX302" s="719"/>
      <c r="AY302" s="719"/>
      <c r="AZ302" s="719"/>
      <c r="BA302" s="719"/>
      <c r="BB302" s="719"/>
      <c r="BC302" s="719"/>
      <c r="BD302" s="719"/>
      <c r="BE302" s="719"/>
      <c r="BF302" s="719"/>
      <c r="BG302" s="719"/>
      <c r="BH302" s="719"/>
      <c r="BI302" s="719"/>
      <c r="BJ302" s="719"/>
      <c r="BK302" s="719"/>
      <c r="BL302" s="719"/>
      <c r="BM302" s="719"/>
      <c r="BN302" s="719"/>
      <c r="BO302" s="719"/>
      <c r="BP302" s="719"/>
      <c r="BQ302" s="719"/>
      <c r="BR302" s="719"/>
      <c r="BS302" s="719"/>
      <c r="BT302" s="719"/>
      <c r="BU302" s="719"/>
      <c r="BV302" s="719"/>
      <c r="BW302" s="719"/>
      <c r="BX302" s="719"/>
      <c r="BY302" s="719"/>
      <c r="BZ302" s="720"/>
      <c r="CB302" s="422"/>
      <c r="CC302" s="422"/>
      <c r="CD302" s="422"/>
      <c r="CE302" s="422"/>
      <c r="CF302" s="422"/>
      <c r="CG302" s="422"/>
      <c r="CH302" s="422"/>
      <c r="CI302" s="422"/>
    </row>
    <row r="303" spans="1:87" s="18" customFormat="1">
      <c r="A303" s="17"/>
      <c r="B303" s="673"/>
      <c r="C303" s="721"/>
      <c r="D303" s="721"/>
      <c r="E303" s="721"/>
      <c r="F303" s="721"/>
      <c r="G303" s="721"/>
      <c r="H303" s="721"/>
      <c r="I303" s="721"/>
      <c r="J303" s="721"/>
      <c r="K303" s="721"/>
      <c r="L303" s="721"/>
      <c r="M303" s="721"/>
      <c r="N303" s="721"/>
      <c r="O303" s="721"/>
      <c r="P303" s="721"/>
      <c r="Q303" s="721"/>
      <c r="R303" s="721"/>
      <c r="S303" s="721"/>
      <c r="T303" s="721"/>
      <c r="U303" s="721"/>
      <c r="V303" s="721"/>
      <c r="W303" s="721"/>
      <c r="X303" s="721"/>
      <c r="Y303" s="721"/>
      <c r="Z303" s="721"/>
      <c r="AA303" s="721"/>
      <c r="AB303" s="721"/>
      <c r="AC303" s="721"/>
      <c r="AD303" s="721"/>
      <c r="AE303" s="721"/>
      <c r="AF303" s="721"/>
      <c r="AG303" s="721"/>
      <c r="AH303" s="721"/>
      <c r="AI303" s="721"/>
      <c r="AJ303" s="721"/>
      <c r="AK303" s="721"/>
      <c r="AL303" s="721"/>
      <c r="AM303" s="721"/>
      <c r="AN303" s="721"/>
      <c r="AO303" s="721"/>
      <c r="AP303" s="721"/>
      <c r="AQ303" s="721"/>
      <c r="AR303" s="721"/>
      <c r="AS303" s="721"/>
      <c r="AT303" s="721"/>
      <c r="AU303" s="721"/>
      <c r="AV303" s="721"/>
      <c r="AW303" s="721"/>
      <c r="AX303" s="721"/>
      <c r="AY303" s="721"/>
      <c r="AZ303" s="721"/>
      <c r="BA303" s="721"/>
      <c r="BB303" s="721"/>
      <c r="BC303" s="721"/>
      <c r="BD303" s="721"/>
      <c r="BE303" s="721"/>
      <c r="BF303" s="721"/>
      <c r="BG303" s="721"/>
      <c r="BH303" s="721"/>
      <c r="BI303" s="721"/>
      <c r="BJ303" s="721"/>
      <c r="BK303" s="721"/>
      <c r="BL303" s="721"/>
      <c r="BM303" s="721"/>
      <c r="BN303" s="721"/>
      <c r="BO303" s="721"/>
      <c r="BP303" s="721"/>
      <c r="BQ303" s="721"/>
      <c r="BR303" s="721"/>
      <c r="BS303" s="721"/>
      <c r="BT303" s="721"/>
      <c r="BU303" s="721"/>
      <c r="BV303" s="721"/>
      <c r="BW303" s="721"/>
      <c r="BX303" s="721"/>
      <c r="BY303" s="721"/>
      <c r="BZ303" s="660"/>
    </row>
    <row r="304" spans="1:87" s="18" customFormat="1" ht="17.25" customHeight="1">
      <c r="A304" s="17"/>
      <c r="B304" s="673"/>
      <c r="C304" s="721"/>
      <c r="D304" s="721"/>
      <c r="E304" s="721"/>
      <c r="F304" s="721"/>
      <c r="G304" s="721"/>
      <c r="H304" s="721"/>
      <c r="I304" s="721"/>
      <c r="J304" s="721"/>
      <c r="K304" s="721"/>
      <c r="L304" s="721"/>
      <c r="M304" s="721"/>
      <c r="N304" s="721"/>
      <c r="O304" s="721"/>
      <c r="P304" s="721"/>
      <c r="Q304" s="721"/>
      <c r="R304" s="721"/>
      <c r="S304" s="721"/>
      <c r="T304" s="721"/>
      <c r="U304" s="721"/>
      <c r="V304" s="721"/>
      <c r="W304" s="721"/>
      <c r="X304" s="721"/>
      <c r="Y304" s="721"/>
      <c r="Z304" s="721"/>
      <c r="AA304" s="721"/>
      <c r="AB304" s="721"/>
      <c r="AC304" s="721"/>
      <c r="AD304" s="721"/>
      <c r="AE304" s="721"/>
      <c r="AF304" s="721"/>
      <c r="AG304" s="721"/>
      <c r="AH304" s="721"/>
      <c r="AI304" s="721"/>
      <c r="AJ304" s="721"/>
      <c r="AK304" s="721"/>
      <c r="AL304" s="721"/>
      <c r="AM304" s="721"/>
      <c r="AN304" s="721"/>
      <c r="AO304" s="721"/>
      <c r="AP304" s="721"/>
      <c r="AQ304" s="721"/>
      <c r="AR304" s="721"/>
      <c r="AS304" s="721"/>
      <c r="AT304" s="721"/>
      <c r="AU304" s="721"/>
      <c r="AV304" s="721"/>
      <c r="AW304" s="721"/>
      <c r="AX304" s="721"/>
      <c r="AY304" s="721"/>
      <c r="AZ304" s="721"/>
      <c r="BA304" s="721"/>
      <c r="BB304" s="721"/>
      <c r="BC304" s="721"/>
      <c r="BD304" s="721"/>
      <c r="BE304" s="721"/>
      <c r="BF304" s="721"/>
      <c r="BG304" s="721"/>
      <c r="BH304" s="721"/>
      <c r="BI304" s="721"/>
      <c r="BJ304" s="721"/>
      <c r="BK304" s="721"/>
      <c r="BL304" s="721"/>
      <c r="BM304" s="721"/>
      <c r="BN304" s="721"/>
      <c r="BO304" s="721"/>
      <c r="BP304" s="721"/>
      <c r="BQ304" s="721"/>
      <c r="BR304" s="721"/>
      <c r="BS304" s="721"/>
      <c r="BT304" s="721"/>
      <c r="BU304" s="721"/>
      <c r="BV304" s="721"/>
      <c r="BW304" s="721"/>
      <c r="BX304" s="721"/>
      <c r="BY304" s="721"/>
      <c r="BZ304" s="660"/>
    </row>
    <row r="305" spans="1:88" s="18" customFormat="1" ht="17.25" customHeight="1">
      <c r="A305" s="17"/>
      <c r="B305" s="673"/>
      <c r="C305" s="721"/>
      <c r="D305" s="721"/>
      <c r="E305" s="721"/>
      <c r="F305" s="721"/>
      <c r="G305" s="721"/>
      <c r="H305" s="721"/>
      <c r="I305" s="721"/>
      <c r="J305" s="721"/>
      <c r="K305" s="721"/>
      <c r="L305" s="721"/>
      <c r="M305" s="721"/>
      <c r="N305" s="721"/>
      <c r="O305" s="721"/>
      <c r="P305" s="721"/>
      <c r="Q305" s="721"/>
      <c r="R305" s="721"/>
      <c r="S305" s="721"/>
      <c r="T305" s="721"/>
      <c r="U305" s="721"/>
      <c r="V305" s="721"/>
      <c r="W305" s="721"/>
      <c r="X305" s="721"/>
      <c r="Y305" s="721"/>
      <c r="Z305" s="721"/>
      <c r="AA305" s="721"/>
      <c r="AB305" s="721"/>
      <c r="AC305" s="721"/>
      <c r="AD305" s="721"/>
      <c r="AE305" s="721"/>
      <c r="AF305" s="721"/>
      <c r="AG305" s="721"/>
      <c r="AH305" s="721"/>
      <c r="AI305" s="721"/>
      <c r="AJ305" s="721"/>
      <c r="AK305" s="721"/>
      <c r="AL305" s="721"/>
      <c r="AM305" s="721"/>
      <c r="AN305" s="721"/>
      <c r="AO305" s="721"/>
      <c r="AP305" s="721"/>
      <c r="AQ305" s="721"/>
      <c r="AR305" s="721"/>
      <c r="AS305" s="721"/>
      <c r="AT305" s="721"/>
      <c r="AU305" s="721"/>
      <c r="AV305" s="721"/>
      <c r="AW305" s="721"/>
      <c r="AX305" s="721"/>
      <c r="AY305" s="721"/>
      <c r="AZ305" s="721"/>
      <c r="BA305" s="721"/>
      <c r="BB305" s="721"/>
      <c r="BC305" s="721"/>
      <c r="BD305" s="721"/>
      <c r="BE305" s="721"/>
      <c r="BF305" s="721"/>
      <c r="BG305" s="721"/>
      <c r="BH305" s="721"/>
      <c r="BI305" s="721"/>
      <c r="BJ305" s="721"/>
      <c r="BK305" s="721"/>
      <c r="BL305" s="721"/>
      <c r="BM305" s="721"/>
      <c r="BN305" s="721"/>
      <c r="BO305" s="721"/>
      <c r="BP305" s="721"/>
      <c r="BQ305" s="721"/>
      <c r="BR305" s="721"/>
      <c r="BS305" s="721"/>
      <c r="BT305" s="721"/>
      <c r="BU305" s="721"/>
      <c r="BV305" s="721"/>
      <c r="BW305" s="721"/>
      <c r="BX305" s="721"/>
      <c r="BY305" s="721"/>
      <c r="BZ305" s="660"/>
    </row>
    <row r="306" spans="1:88" s="18" customFormat="1" ht="17.25" customHeight="1">
      <c r="A306" s="17"/>
      <c r="B306" s="673"/>
      <c r="C306" s="721"/>
      <c r="D306" s="721"/>
      <c r="E306" s="721"/>
      <c r="F306" s="721"/>
      <c r="G306" s="721"/>
      <c r="H306" s="721"/>
      <c r="I306" s="721"/>
      <c r="J306" s="721"/>
      <c r="K306" s="721"/>
      <c r="L306" s="721"/>
      <c r="M306" s="721"/>
      <c r="N306" s="721"/>
      <c r="O306" s="721"/>
      <c r="P306" s="721"/>
      <c r="Q306" s="721"/>
      <c r="R306" s="721"/>
      <c r="S306" s="721"/>
      <c r="T306" s="721"/>
      <c r="U306" s="721"/>
      <c r="V306" s="721"/>
      <c r="W306" s="721"/>
      <c r="X306" s="721"/>
      <c r="Y306" s="721"/>
      <c r="Z306" s="721"/>
      <c r="AA306" s="721"/>
      <c r="AB306" s="721"/>
      <c r="AC306" s="721"/>
      <c r="AD306" s="721"/>
      <c r="AE306" s="721"/>
      <c r="AF306" s="721"/>
      <c r="AG306" s="721"/>
      <c r="AH306" s="721"/>
      <c r="AI306" s="721"/>
      <c r="AJ306" s="721"/>
      <c r="AK306" s="721"/>
      <c r="AL306" s="721"/>
      <c r="AM306" s="721"/>
      <c r="AN306" s="721"/>
      <c r="AO306" s="721"/>
      <c r="AP306" s="721"/>
      <c r="AQ306" s="721"/>
      <c r="AR306" s="721"/>
      <c r="AS306" s="721"/>
      <c r="AT306" s="721"/>
      <c r="AU306" s="721"/>
      <c r="AV306" s="721"/>
      <c r="AW306" s="721"/>
      <c r="AX306" s="721"/>
      <c r="AY306" s="721"/>
      <c r="AZ306" s="721"/>
      <c r="BA306" s="721"/>
      <c r="BB306" s="721"/>
      <c r="BC306" s="721"/>
      <c r="BD306" s="721"/>
      <c r="BE306" s="721"/>
      <c r="BF306" s="721"/>
      <c r="BG306" s="721"/>
      <c r="BH306" s="721"/>
      <c r="BI306" s="721"/>
      <c r="BJ306" s="721"/>
      <c r="BK306" s="721"/>
      <c r="BL306" s="721"/>
      <c r="BM306" s="721"/>
      <c r="BN306" s="721"/>
      <c r="BO306" s="721"/>
      <c r="BP306" s="721"/>
      <c r="BQ306" s="721"/>
      <c r="BR306" s="721"/>
      <c r="BS306" s="721"/>
      <c r="BT306" s="721"/>
      <c r="BU306" s="721"/>
      <c r="BV306" s="721"/>
      <c r="BW306" s="721"/>
      <c r="BX306" s="721"/>
      <c r="BY306" s="721"/>
      <c r="BZ306" s="660"/>
    </row>
    <row r="307" spans="1:88" s="18" customFormat="1" ht="17.25" customHeight="1">
      <c r="A307" s="17"/>
      <c r="B307" s="673"/>
      <c r="C307" s="721"/>
      <c r="D307" s="721"/>
      <c r="E307" s="721"/>
      <c r="F307" s="721"/>
      <c r="G307" s="721"/>
      <c r="H307" s="721"/>
      <c r="I307" s="721"/>
      <c r="J307" s="721"/>
      <c r="K307" s="721"/>
      <c r="L307" s="721"/>
      <c r="M307" s="721"/>
      <c r="N307" s="721"/>
      <c r="O307" s="721"/>
      <c r="P307" s="721"/>
      <c r="Q307" s="721"/>
      <c r="R307" s="721"/>
      <c r="S307" s="721"/>
      <c r="T307" s="721"/>
      <c r="U307" s="721"/>
      <c r="V307" s="721"/>
      <c r="W307" s="721"/>
      <c r="X307" s="721"/>
      <c r="Y307" s="721"/>
      <c r="Z307" s="721"/>
      <c r="AA307" s="721"/>
      <c r="AB307" s="721"/>
      <c r="AC307" s="721"/>
      <c r="AD307" s="721"/>
      <c r="AE307" s="721"/>
      <c r="AF307" s="721"/>
      <c r="AG307" s="721"/>
      <c r="AH307" s="721"/>
      <c r="AI307" s="721"/>
      <c r="AJ307" s="721"/>
      <c r="AK307" s="721"/>
      <c r="AL307" s="721"/>
      <c r="AM307" s="721"/>
      <c r="AN307" s="721"/>
      <c r="AO307" s="721"/>
      <c r="AP307" s="721"/>
      <c r="AQ307" s="721"/>
      <c r="AR307" s="721"/>
      <c r="AS307" s="721"/>
      <c r="AT307" s="721"/>
      <c r="AU307" s="721"/>
      <c r="AV307" s="721"/>
      <c r="AW307" s="721"/>
      <c r="AX307" s="721"/>
      <c r="AY307" s="721"/>
      <c r="AZ307" s="721"/>
      <c r="BA307" s="721"/>
      <c r="BB307" s="721"/>
      <c r="BC307" s="721"/>
      <c r="BD307" s="721"/>
      <c r="BE307" s="721"/>
      <c r="BF307" s="721"/>
      <c r="BG307" s="721"/>
      <c r="BH307" s="721"/>
      <c r="BI307" s="721"/>
      <c r="BJ307" s="721"/>
      <c r="BK307" s="721"/>
      <c r="BL307" s="721"/>
      <c r="BM307" s="721"/>
      <c r="BN307" s="721"/>
      <c r="BO307" s="721"/>
      <c r="BP307" s="721"/>
      <c r="BQ307" s="721"/>
      <c r="BR307" s="721"/>
      <c r="BS307" s="721"/>
      <c r="BT307" s="721"/>
      <c r="BU307" s="721"/>
      <c r="BV307" s="721"/>
      <c r="BW307" s="721"/>
      <c r="BX307" s="721"/>
      <c r="BY307" s="721"/>
      <c r="BZ307" s="660"/>
    </row>
    <row r="308" spans="1:88" s="18" customFormat="1" ht="17.25" customHeight="1">
      <c r="A308" s="17"/>
      <c r="B308" s="673"/>
      <c r="C308" s="721"/>
      <c r="D308" s="721"/>
      <c r="E308" s="721"/>
      <c r="F308" s="721"/>
      <c r="G308" s="721"/>
      <c r="H308" s="721"/>
      <c r="I308" s="721"/>
      <c r="J308" s="721"/>
      <c r="K308" s="721"/>
      <c r="L308" s="721"/>
      <c r="M308" s="721"/>
      <c r="N308" s="721"/>
      <c r="O308" s="721"/>
      <c r="P308" s="721"/>
      <c r="Q308" s="721"/>
      <c r="R308" s="721"/>
      <c r="S308" s="721"/>
      <c r="T308" s="721"/>
      <c r="U308" s="721"/>
      <c r="V308" s="721"/>
      <c r="W308" s="721"/>
      <c r="X308" s="721"/>
      <c r="Y308" s="721"/>
      <c r="Z308" s="721"/>
      <c r="AA308" s="721"/>
      <c r="AB308" s="721"/>
      <c r="AC308" s="721"/>
      <c r="AD308" s="721"/>
      <c r="AE308" s="721"/>
      <c r="AF308" s="721"/>
      <c r="AG308" s="721"/>
      <c r="AH308" s="721"/>
      <c r="AI308" s="721"/>
      <c r="AJ308" s="721"/>
      <c r="AK308" s="721"/>
      <c r="AL308" s="721"/>
      <c r="AM308" s="721"/>
      <c r="AN308" s="721"/>
      <c r="AO308" s="721"/>
      <c r="AP308" s="721"/>
      <c r="AQ308" s="721"/>
      <c r="AR308" s="721"/>
      <c r="AS308" s="721"/>
      <c r="AT308" s="721"/>
      <c r="AU308" s="721"/>
      <c r="AV308" s="721"/>
      <c r="AW308" s="721"/>
      <c r="AX308" s="721"/>
      <c r="AY308" s="721"/>
      <c r="AZ308" s="721"/>
      <c r="BA308" s="721"/>
      <c r="BB308" s="721"/>
      <c r="BC308" s="721"/>
      <c r="BD308" s="721"/>
      <c r="BE308" s="721"/>
      <c r="BF308" s="721"/>
      <c r="BG308" s="721"/>
      <c r="BH308" s="721"/>
      <c r="BI308" s="721"/>
      <c r="BJ308" s="721"/>
      <c r="BK308" s="721"/>
      <c r="BL308" s="721"/>
      <c r="BM308" s="721"/>
      <c r="BN308" s="721"/>
      <c r="BO308" s="721"/>
      <c r="BP308" s="721"/>
      <c r="BQ308" s="721"/>
      <c r="BR308" s="721"/>
      <c r="BS308" s="721"/>
      <c r="BT308" s="721"/>
      <c r="BU308" s="721"/>
      <c r="BV308" s="721"/>
      <c r="BW308" s="721"/>
      <c r="BX308" s="721"/>
      <c r="BY308" s="721"/>
      <c r="BZ308" s="660"/>
    </row>
    <row r="309" spans="1:88" s="18" customFormat="1" ht="17.25" customHeight="1">
      <c r="A309" s="17"/>
      <c r="B309" s="673"/>
      <c r="C309" s="721"/>
      <c r="D309" s="721"/>
      <c r="E309" s="721"/>
      <c r="F309" s="721"/>
      <c r="G309" s="721"/>
      <c r="H309" s="721"/>
      <c r="I309" s="721"/>
      <c r="J309" s="721"/>
      <c r="K309" s="721"/>
      <c r="L309" s="721"/>
      <c r="M309" s="721"/>
      <c r="N309" s="721"/>
      <c r="O309" s="721"/>
      <c r="P309" s="721"/>
      <c r="Q309" s="721"/>
      <c r="R309" s="721"/>
      <c r="S309" s="721"/>
      <c r="T309" s="721"/>
      <c r="U309" s="721"/>
      <c r="V309" s="721"/>
      <c r="W309" s="721"/>
      <c r="X309" s="721"/>
      <c r="Y309" s="721"/>
      <c r="Z309" s="721"/>
      <c r="AA309" s="721"/>
      <c r="AB309" s="721"/>
      <c r="AC309" s="721"/>
      <c r="AD309" s="721"/>
      <c r="AE309" s="721"/>
      <c r="AF309" s="721"/>
      <c r="AG309" s="721"/>
      <c r="AH309" s="721"/>
      <c r="AI309" s="721"/>
      <c r="AJ309" s="721"/>
      <c r="AK309" s="721"/>
      <c r="AL309" s="721"/>
      <c r="AM309" s="721"/>
      <c r="AN309" s="721"/>
      <c r="AO309" s="721"/>
      <c r="AP309" s="721"/>
      <c r="AQ309" s="721"/>
      <c r="AR309" s="721"/>
      <c r="AS309" s="721"/>
      <c r="AT309" s="721"/>
      <c r="AU309" s="721"/>
      <c r="AV309" s="721"/>
      <c r="AW309" s="721"/>
      <c r="AX309" s="721"/>
      <c r="AY309" s="721"/>
      <c r="AZ309" s="721"/>
      <c r="BA309" s="721"/>
      <c r="BB309" s="721"/>
      <c r="BC309" s="721"/>
      <c r="BD309" s="721"/>
      <c r="BE309" s="721"/>
      <c r="BF309" s="721"/>
      <c r="BG309" s="721"/>
      <c r="BH309" s="721"/>
      <c r="BI309" s="721"/>
      <c r="BJ309" s="721"/>
      <c r="BK309" s="721"/>
      <c r="BL309" s="721"/>
      <c r="BM309" s="721"/>
      <c r="BN309" s="721"/>
      <c r="BO309" s="721"/>
      <c r="BP309" s="721"/>
      <c r="BQ309" s="721"/>
      <c r="BR309" s="721"/>
      <c r="BS309" s="721"/>
      <c r="BT309" s="721"/>
      <c r="BU309" s="721"/>
      <c r="BV309" s="721"/>
      <c r="BW309" s="721"/>
      <c r="BX309" s="721"/>
      <c r="BY309" s="721"/>
      <c r="BZ309" s="660"/>
    </row>
    <row r="310" spans="1:88" s="18" customFormat="1" ht="17.25" customHeight="1" thickBot="1">
      <c r="A310" s="17"/>
      <c r="B310" s="673"/>
      <c r="C310" s="721"/>
      <c r="D310" s="721"/>
      <c r="E310" s="721"/>
      <c r="F310" s="721"/>
      <c r="G310" s="721"/>
      <c r="H310" s="721"/>
      <c r="I310" s="721"/>
      <c r="J310" s="721"/>
      <c r="K310" s="721"/>
      <c r="L310" s="721"/>
      <c r="M310" s="721"/>
      <c r="N310" s="721"/>
      <c r="O310" s="721"/>
      <c r="P310" s="721"/>
      <c r="Q310" s="721"/>
      <c r="R310" s="721"/>
      <c r="S310" s="721"/>
      <c r="T310" s="721"/>
      <c r="U310" s="721"/>
      <c r="V310" s="721"/>
      <c r="W310" s="721"/>
      <c r="X310" s="721"/>
      <c r="Y310" s="721"/>
      <c r="Z310" s="721"/>
      <c r="AA310" s="721"/>
      <c r="AB310" s="721"/>
      <c r="AC310" s="721"/>
      <c r="AD310" s="721"/>
      <c r="AE310" s="721"/>
      <c r="AF310" s="721"/>
      <c r="AG310" s="721"/>
      <c r="AH310" s="721"/>
      <c r="AI310" s="721"/>
      <c r="AJ310" s="721"/>
      <c r="AK310" s="721"/>
      <c r="AL310" s="721"/>
      <c r="AM310" s="721"/>
      <c r="AN310" s="721"/>
      <c r="AO310" s="721"/>
      <c r="AP310" s="721"/>
      <c r="AQ310" s="721"/>
      <c r="AR310" s="721"/>
      <c r="AS310" s="721"/>
      <c r="AT310" s="721"/>
      <c r="AU310" s="721"/>
      <c r="AV310" s="721"/>
      <c r="AW310" s="721"/>
      <c r="AX310" s="721"/>
      <c r="AY310" s="721"/>
      <c r="AZ310" s="721"/>
      <c r="BA310" s="721"/>
      <c r="BB310" s="721"/>
      <c r="BC310" s="721"/>
      <c r="BD310" s="721"/>
      <c r="BE310" s="721"/>
      <c r="BF310" s="721"/>
      <c r="BG310" s="721"/>
      <c r="BH310" s="721"/>
      <c r="BI310" s="721"/>
      <c r="BJ310" s="721"/>
      <c r="BK310" s="721"/>
      <c r="BL310" s="721"/>
      <c r="BM310" s="721"/>
      <c r="BN310" s="721"/>
      <c r="BO310" s="721"/>
      <c r="BP310" s="721"/>
      <c r="BQ310" s="721"/>
      <c r="BR310" s="721"/>
      <c r="BS310" s="721"/>
      <c r="BT310" s="721"/>
      <c r="BU310" s="721"/>
      <c r="BV310" s="721"/>
      <c r="BW310" s="721"/>
      <c r="BX310" s="721"/>
      <c r="BY310" s="721"/>
      <c r="BZ310" s="660"/>
    </row>
    <row r="311" spans="1:88" s="18" customFormat="1" ht="17.25" customHeight="1" thickBot="1">
      <c r="A311" s="17"/>
      <c r="B311" s="722" t="s">
        <v>9</v>
      </c>
      <c r="C311" s="723"/>
      <c r="D311" s="723"/>
      <c r="E311" s="723"/>
      <c r="F311" s="723"/>
      <c r="G311" s="723"/>
      <c r="H311" s="723"/>
      <c r="I311" s="723"/>
      <c r="J311" s="723"/>
      <c r="K311" s="723"/>
      <c r="L311" s="723"/>
      <c r="M311" s="723"/>
      <c r="N311" s="723"/>
      <c r="O311" s="723"/>
      <c r="P311" s="723"/>
      <c r="Q311" s="723"/>
      <c r="R311" s="723"/>
      <c r="S311" s="723"/>
      <c r="T311" s="723"/>
      <c r="U311" s="723"/>
      <c r="V311" s="723"/>
      <c r="W311" s="723"/>
      <c r="X311" s="723"/>
      <c r="Y311" s="723"/>
      <c r="Z311" s="723"/>
      <c r="AA311" s="723"/>
      <c r="AB311" s="723"/>
      <c r="AC311" s="723"/>
      <c r="AD311" s="723"/>
      <c r="AE311" s="723"/>
      <c r="AF311" s="723"/>
      <c r="AG311" s="723"/>
      <c r="AH311" s="723"/>
      <c r="AI311" s="723"/>
      <c r="AJ311" s="723"/>
      <c r="AK311" s="723"/>
      <c r="AL311" s="723"/>
      <c r="AM311" s="723"/>
      <c r="AN311" s="723"/>
      <c r="AO311" s="723"/>
      <c r="AP311" s="723"/>
      <c r="AQ311" s="723"/>
      <c r="AR311" s="723"/>
      <c r="AS311" s="723"/>
      <c r="AT311" s="723"/>
      <c r="AU311" s="723"/>
      <c r="AV311" s="723"/>
      <c r="AW311" s="723"/>
      <c r="AX311" s="723"/>
      <c r="AY311" s="723"/>
      <c r="AZ311" s="723"/>
      <c r="BA311" s="723"/>
      <c r="BB311" s="723"/>
      <c r="BC311" s="723"/>
      <c r="BD311" s="723"/>
      <c r="BE311" s="723"/>
      <c r="BF311" s="723"/>
      <c r="BG311" s="723"/>
      <c r="BH311" s="723"/>
      <c r="BI311" s="723"/>
      <c r="BJ311" s="723"/>
      <c r="BK311" s="723"/>
      <c r="BL311" s="723"/>
      <c r="BM311" s="723"/>
      <c r="BN311" s="723"/>
      <c r="BO311" s="723"/>
      <c r="BP311" s="723"/>
      <c r="BQ311" s="723"/>
      <c r="BR311" s="723"/>
      <c r="BS311" s="723"/>
      <c r="BT311" s="723"/>
      <c r="BU311" s="723"/>
      <c r="BV311" s="723"/>
      <c r="BW311" s="723"/>
      <c r="BX311" s="723"/>
      <c r="BY311" s="723"/>
      <c r="BZ311" s="724"/>
      <c r="CB311" s="41"/>
      <c r="CC311" s="41"/>
      <c r="CD311" s="41"/>
      <c r="CE311" s="41"/>
      <c r="CF311" s="41"/>
      <c r="CG311" s="41"/>
      <c r="CH311" s="41"/>
      <c r="CI311" s="41"/>
    </row>
    <row r="312" spans="1:88" s="18" customFormat="1" ht="17.25" customHeight="1">
      <c r="A312" s="17"/>
      <c r="B312" s="725" t="s">
        <v>330</v>
      </c>
      <c r="C312" s="726"/>
      <c r="D312" s="726"/>
      <c r="E312" s="726"/>
      <c r="F312" s="726"/>
      <c r="G312" s="726"/>
      <c r="H312" s="726"/>
      <c r="I312" s="726"/>
      <c r="J312" s="726"/>
      <c r="K312" s="726"/>
      <c r="L312" s="726"/>
      <c r="M312" s="726"/>
      <c r="N312" s="726"/>
      <c r="O312" s="726"/>
      <c r="P312" s="726"/>
      <c r="Q312" s="726"/>
      <c r="R312" s="726"/>
      <c r="S312" s="726"/>
      <c r="T312" s="726"/>
      <c r="U312" s="726"/>
      <c r="V312" s="726"/>
      <c r="W312" s="726"/>
      <c r="X312" s="726"/>
      <c r="Y312" s="726"/>
      <c r="Z312" s="726"/>
      <c r="AA312" s="726"/>
      <c r="AB312" s="726"/>
      <c r="AC312" s="726"/>
      <c r="AD312" s="726"/>
      <c r="AE312" s="726"/>
      <c r="AF312" s="726"/>
      <c r="AG312" s="726"/>
      <c r="AH312" s="726"/>
      <c r="AI312" s="726"/>
      <c r="AJ312" s="726"/>
      <c r="AK312" s="726"/>
      <c r="AL312" s="726"/>
      <c r="AM312" s="726"/>
      <c r="AN312" s="726"/>
      <c r="AO312" s="726"/>
      <c r="AP312" s="726"/>
      <c r="AQ312" s="726"/>
      <c r="AR312" s="726"/>
      <c r="AS312" s="726"/>
      <c r="AT312" s="726"/>
      <c r="AU312" s="726"/>
      <c r="AV312" s="726"/>
      <c r="AW312" s="726"/>
      <c r="AX312" s="726"/>
      <c r="AY312" s="726"/>
      <c r="AZ312" s="726"/>
      <c r="BA312" s="726"/>
      <c r="BB312" s="726"/>
      <c r="BC312" s="726"/>
      <c r="BD312" s="726"/>
      <c r="BE312" s="726"/>
      <c r="BF312" s="726"/>
      <c r="BG312" s="726"/>
      <c r="BH312" s="726"/>
      <c r="BI312" s="726"/>
      <c r="BJ312" s="726"/>
      <c r="BK312" s="726"/>
      <c r="BL312" s="726"/>
      <c r="BM312" s="726"/>
      <c r="BN312" s="726"/>
      <c r="BO312" s="726"/>
      <c r="BP312" s="726"/>
      <c r="BQ312" s="726"/>
      <c r="BR312" s="726"/>
      <c r="BS312" s="726"/>
      <c r="BT312" s="726"/>
      <c r="BU312" s="726"/>
      <c r="BV312" s="726"/>
      <c r="BW312" s="726"/>
      <c r="BX312" s="726"/>
      <c r="BY312" s="726"/>
      <c r="BZ312" s="727"/>
      <c r="CB312" s="41"/>
      <c r="CC312" s="41"/>
      <c r="CD312" s="41"/>
      <c r="CE312" s="41"/>
      <c r="CF312" s="41"/>
      <c r="CG312" s="41"/>
      <c r="CH312" s="41"/>
      <c r="CI312" s="41"/>
    </row>
    <row r="313" spans="1:88" s="18" customFormat="1">
      <c r="A313" s="17"/>
      <c r="B313" s="740" t="s">
        <v>331</v>
      </c>
      <c r="C313" s="741"/>
      <c r="D313" s="741"/>
      <c r="E313" s="741"/>
      <c r="F313" s="741"/>
      <c r="G313" s="741"/>
      <c r="H313" s="741"/>
      <c r="I313" s="741"/>
      <c r="J313" s="741"/>
      <c r="K313" s="741"/>
      <c r="L313" s="741"/>
      <c r="M313" s="741"/>
      <c r="N313" s="741"/>
      <c r="O313" s="741"/>
      <c r="P313" s="741"/>
      <c r="Q313" s="741"/>
      <c r="R313" s="741"/>
      <c r="S313" s="741"/>
      <c r="T313" s="741"/>
      <c r="U313" s="741"/>
      <c r="V313" s="741"/>
      <c r="W313" s="741"/>
      <c r="X313" s="741"/>
      <c r="Y313" s="741"/>
      <c r="Z313" s="741"/>
      <c r="AA313" s="741"/>
      <c r="AB313" s="741"/>
      <c r="AC313" s="741"/>
      <c r="AD313" s="741"/>
      <c r="AE313" s="741"/>
      <c r="AF313" s="741"/>
      <c r="AG313" s="741"/>
      <c r="AH313" s="741"/>
      <c r="AI313" s="741"/>
      <c r="AJ313" s="741"/>
      <c r="AK313" s="741"/>
      <c r="AL313" s="741"/>
      <c r="AM313" s="741"/>
      <c r="AN313" s="741"/>
      <c r="AO313" s="741"/>
      <c r="AP313" s="741"/>
      <c r="AQ313" s="741"/>
      <c r="AR313" s="741"/>
      <c r="AS313" s="741"/>
      <c r="AT313" s="741"/>
      <c r="AU313" s="741"/>
      <c r="AV313" s="741"/>
      <c r="AW313" s="741"/>
      <c r="AX313" s="741"/>
      <c r="AY313" s="741"/>
      <c r="AZ313" s="741"/>
      <c r="BA313" s="741"/>
      <c r="BB313" s="741"/>
      <c r="BC313" s="741"/>
      <c r="BD313" s="741"/>
      <c r="BE313" s="741"/>
      <c r="BF313" s="741"/>
      <c r="BG313" s="741"/>
      <c r="BH313" s="741"/>
      <c r="BI313" s="741"/>
      <c r="BJ313" s="741"/>
      <c r="BK313" s="741"/>
      <c r="BL313" s="741"/>
      <c r="BM313" s="741"/>
      <c r="BN313" s="741"/>
      <c r="BO313" s="741"/>
      <c r="BP313" s="741"/>
      <c r="BQ313" s="741"/>
      <c r="BR313" s="741"/>
      <c r="BS313" s="741"/>
      <c r="BT313" s="741"/>
      <c r="BU313" s="741"/>
      <c r="BV313" s="741"/>
      <c r="BW313" s="741"/>
      <c r="BX313" s="741"/>
      <c r="BY313" s="741"/>
      <c r="BZ313" s="742"/>
      <c r="CB313" s="41"/>
      <c r="CC313" s="41"/>
      <c r="CD313" s="41"/>
      <c r="CE313" s="41"/>
      <c r="CF313" s="41"/>
      <c r="CG313" s="41"/>
      <c r="CH313" s="41"/>
      <c r="CI313" s="41"/>
    </row>
    <row r="314" spans="1:88" s="18" customFormat="1" ht="17.25" customHeight="1" thickBot="1">
      <c r="A314" s="17"/>
      <c r="B314" s="743"/>
      <c r="C314" s="744"/>
      <c r="D314" s="744"/>
      <c r="E314" s="744"/>
      <c r="F314" s="744"/>
      <c r="G314" s="744"/>
      <c r="H314" s="744"/>
      <c r="I314" s="744"/>
      <c r="J314" s="744"/>
      <c r="K314" s="744"/>
      <c r="L314" s="744"/>
      <c r="M314" s="744"/>
      <c r="N314" s="744"/>
      <c r="O314" s="744"/>
      <c r="P314" s="744"/>
      <c r="Q314" s="744"/>
      <c r="R314" s="744"/>
      <c r="S314" s="744"/>
      <c r="T314" s="744"/>
      <c r="U314" s="744"/>
      <c r="V314" s="744"/>
      <c r="W314" s="744"/>
      <c r="X314" s="744"/>
      <c r="Y314" s="744"/>
      <c r="Z314" s="744"/>
      <c r="AA314" s="744"/>
      <c r="AB314" s="744"/>
      <c r="AC314" s="744"/>
      <c r="AD314" s="744"/>
      <c r="AE314" s="744"/>
      <c r="AF314" s="744"/>
      <c r="AG314" s="744"/>
      <c r="AH314" s="744"/>
      <c r="AI314" s="744"/>
      <c r="AJ314" s="744"/>
      <c r="AK314" s="744"/>
      <c r="AL314" s="744"/>
      <c r="AM314" s="744"/>
      <c r="AN314" s="744"/>
      <c r="AO314" s="744"/>
      <c r="AP314" s="744"/>
      <c r="AQ314" s="744"/>
      <c r="AR314" s="744"/>
      <c r="AS314" s="744"/>
      <c r="AT314" s="744"/>
      <c r="AU314" s="744"/>
      <c r="AV314" s="744"/>
      <c r="AW314" s="744"/>
      <c r="AX314" s="744"/>
      <c r="AY314" s="744"/>
      <c r="AZ314" s="744"/>
      <c r="BA314" s="744"/>
      <c r="BB314" s="744"/>
      <c r="BC314" s="744"/>
      <c r="BD314" s="744"/>
      <c r="BE314" s="744"/>
      <c r="BF314" s="744"/>
      <c r="BG314" s="744"/>
      <c r="BH314" s="744"/>
      <c r="BI314" s="744"/>
      <c r="BJ314" s="744"/>
      <c r="BK314" s="744"/>
      <c r="BL314" s="744"/>
      <c r="BM314" s="744"/>
      <c r="BN314" s="744"/>
      <c r="BO314" s="744"/>
      <c r="BP314" s="744"/>
      <c r="BQ314" s="744"/>
      <c r="BR314" s="744"/>
      <c r="BS314" s="744"/>
      <c r="BT314" s="744"/>
      <c r="BU314" s="744"/>
      <c r="BV314" s="744"/>
      <c r="BW314" s="744"/>
      <c r="BX314" s="744"/>
      <c r="BY314" s="744"/>
      <c r="BZ314" s="745"/>
      <c r="CB314" s="38"/>
      <c r="CC314" s="38"/>
      <c r="CD314" s="38"/>
      <c r="CE314" s="38"/>
      <c r="CF314" s="38"/>
      <c r="CG314" s="38"/>
      <c r="CH314" s="38"/>
      <c r="CI314" s="38"/>
    </row>
    <row r="315" spans="1:88">
      <c r="B315" s="79"/>
      <c r="C315" s="167" t="s">
        <v>10</v>
      </c>
      <c r="D315" s="167"/>
      <c r="E315" s="167"/>
      <c r="F315" s="167"/>
      <c r="G315" s="167"/>
      <c r="H315" s="167"/>
      <c r="I315" s="167"/>
      <c r="J315" s="167"/>
      <c r="K315" s="167"/>
      <c r="L315" s="167"/>
      <c r="M315" s="167"/>
      <c r="N315" s="167"/>
      <c r="O315" s="167"/>
      <c r="P315" s="167"/>
      <c r="Q315" s="167"/>
      <c r="R315" s="167"/>
      <c r="S315" s="167"/>
      <c r="T315" s="167"/>
      <c r="U315" s="167"/>
      <c r="V315" s="167"/>
      <c r="W315" s="167"/>
      <c r="X315" s="167"/>
      <c r="Y315" s="167"/>
      <c r="Z315" s="167"/>
      <c r="AA315" s="167"/>
      <c r="AB315" s="167"/>
      <c r="AC315" s="167"/>
      <c r="AD315" s="167"/>
      <c r="AE315" s="167"/>
      <c r="AF315" s="167"/>
      <c r="AG315" s="167"/>
      <c r="AH315" s="167"/>
      <c r="AI315" s="167"/>
      <c r="AJ315" s="167"/>
      <c r="AK315" s="167"/>
      <c r="AL315" s="167"/>
      <c r="AM315" s="167"/>
      <c r="AN315" s="167"/>
      <c r="AO315" s="167"/>
      <c r="AP315" s="167"/>
      <c r="AQ315" s="167"/>
      <c r="AR315" s="167"/>
      <c r="AS315" s="167"/>
      <c r="AT315" s="167"/>
      <c r="AU315" s="167"/>
      <c r="AV315" s="167"/>
      <c r="AW315" s="167"/>
      <c r="AX315" s="167"/>
      <c r="AY315" s="167"/>
      <c r="AZ315" s="167"/>
      <c r="BA315" s="167"/>
      <c r="BB315" s="167"/>
      <c r="BC315" s="167"/>
      <c r="BD315" s="167"/>
      <c r="BE315" s="167"/>
      <c r="BF315" s="167"/>
      <c r="BG315" s="167"/>
      <c r="BH315" s="167"/>
      <c r="BI315" s="167"/>
      <c r="BJ315" s="167"/>
      <c r="BK315" s="167"/>
      <c r="BL315" s="79"/>
      <c r="BM315" s="79"/>
      <c r="BN315" s="79"/>
      <c r="BO315" s="79"/>
      <c r="BP315" s="79"/>
      <c r="BQ315" s="79"/>
      <c r="BR315" s="79"/>
      <c r="BS315" s="79"/>
      <c r="BT315" s="79"/>
      <c r="BU315" s="79"/>
      <c r="BV315" s="79"/>
      <c r="BW315" s="79"/>
      <c r="BX315" s="79"/>
      <c r="BY315" s="79"/>
      <c r="BZ315" s="495"/>
      <c r="CB315" s="32"/>
      <c r="CC315" s="32"/>
      <c r="CD315" s="32"/>
      <c r="CE315" s="32"/>
      <c r="CF315" s="32"/>
      <c r="CG315" s="32"/>
      <c r="CH315" s="32"/>
      <c r="CI315" s="32"/>
      <c r="CJ315" s="32"/>
    </row>
    <row r="316" spans="1:88">
      <c r="B316" s="54"/>
      <c r="C316" s="48" t="s">
        <v>11</v>
      </c>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c r="AZ316" s="48"/>
      <c r="BA316" s="48"/>
      <c r="BB316" s="48"/>
      <c r="BC316" s="48"/>
      <c r="BD316" s="48"/>
      <c r="BE316" s="48"/>
      <c r="BF316" s="48"/>
      <c r="BG316" s="48"/>
      <c r="BH316" s="48"/>
      <c r="BI316" s="48"/>
      <c r="BJ316" s="48"/>
      <c r="BK316" s="48"/>
      <c r="BL316" s="54"/>
      <c r="BM316" s="54"/>
      <c r="BN316" s="54"/>
      <c r="BO316" s="54"/>
      <c r="BP316" s="54"/>
      <c r="BQ316" s="54"/>
      <c r="BR316" s="54"/>
      <c r="BS316" s="54"/>
      <c r="BT316" s="54"/>
      <c r="BU316" s="54"/>
      <c r="BV316" s="54"/>
      <c r="BW316" s="54"/>
      <c r="BX316" s="54"/>
      <c r="BY316" s="54"/>
      <c r="BZ316" s="54"/>
      <c r="CB316" s="32"/>
      <c r="CC316" s="32"/>
      <c r="CD316" s="32"/>
      <c r="CE316" s="32"/>
      <c r="CF316" s="32"/>
      <c r="CG316" s="32"/>
      <c r="CH316" s="32"/>
      <c r="CI316" s="32"/>
      <c r="CJ316" s="32"/>
    </row>
    <row r="317" spans="1:88">
      <c r="CB317" s="28"/>
      <c r="CC317" s="28"/>
      <c r="CD317" s="28"/>
      <c r="CE317" s="28"/>
      <c r="CF317" s="28"/>
      <c r="CG317" s="28"/>
      <c r="CH317" s="28"/>
      <c r="CI317" s="28"/>
      <c r="CJ317" s="28"/>
    </row>
    <row r="318" spans="1:88">
      <c r="CB318" s="28"/>
      <c r="CC318" s="28"/>
      <c r="CD318" s="28"/>
      <c r="CE318" s="28"/>
      <c r="CF318" s="28"/>
      <c r="CG318" s="28"/>
      <c r="CH318" s="28"/>
      <c r="CI318" s="28"/>
      <c r="CJ318" s="28"/>
    </row>
    <row r="319" spans="1:88" ht="17.25" customHeight="1">
      <c r="CB319" s="31"/>
      <c r="CC319" s="31"/>
      <c r="CD319" s="31"/>
      <c r="CE319" s="31"/>
      <c r="CF319" s="31"/>
      <c r="CG319" s="31"/>
      <c r="CH319" s="31"/>
      <c r="CI319" s="31"/>
      <c r="CJ319" s="31"/>
    </row>
    <row r="320" spans="1:88" ht="17.25" customHeight="1">
      <c r="CB320" s="31"/>
      <c r="CC320" s="31"/>
      <c r="CD320" s="31"/>
      <c r="CE320" s="31"/>
      <c r="CF320" s="31"/>
      <c r="CG320" s="31"/>
      <c r="CH320" s="31"/>
      <c r="CI320" s="31"/>
      <c r="CJ320" s="31"/>
    </row>
    <row r="321" spans="78:88">
      <c r="BZ321" s="496"/>
      <c r="CB321" s="31"/>
      <c r="CC321" s="31"/>
      <c r="CD321" s="31"/>
      <c r="CE321" s="31"/>
      <c r="CF321" s="31"/>
      <c r="CG321" s="31"/>
      <c r="CH321" s="31"/>
      <c r="CI321" s="31"/>
      <c r="CJ321" s="31"/>
    </row>
    <row r="322" spans="78:88" ht="17.25" customHeight="1">
      <c r="CB322" s="29"/>
      <c r="CC322" s="29"/>
      <c r="CD322" s="29"/>
      <c r="CE322" s="29"/>
      <c r="CF322" s="29"/>
      <c r="CG322" s="29"/>
      <c r="CH322" s="29"/>
      <c r="CI322" s="29"/>
      <c r="CJ322" s="29"/>
    </row>
    <row r="323" spans="78:88" ht="17.25" customHeight="1">
      <c r="CB323" s="29"/>
      <c r="CC323" s="29"/>
      <c r="CD323" s="29"/>
      <c r="CE323" s="29"/>
      <c r="CF323" s="29"/>
      <c r="CG323" s="29"/>
      <c r="CH323" s="29"/>
      <c r="CI323" s="29"/>
      <c r="CJ323" s="29"/>
    </row>
    <row r="324" spans="78:88" ht="17.25" customHeight="1"/>
    <row r="325" spans="78:88" ht="17.25" customHeight="1"/>
    <row r="326" spans="78:88" ht="17.25" customHeight="1"/>
    <row r="327" spans="78:88" ht="17.25" customHeight="1">
      <c r="BZ327" s="496"/>
    </row>
    <row r="328" spans="78:88" ht="17.25" customHeight="1"/>
    <row r="334" spans="78:88">
      <c r="BZ334" s="496"/>
    </row>
  </sheetData>
  <sheetProtection selectLockedCells="1"/>
  <mergeCells count="404">
    <mergeCell ref="D150:Y150"/>
    <mergeCell ref="AP146:BL147"/>
    <mergeCell ref="Z147:AJ147"/>
    <mergeCell ref="Z148:AJ148"/>
    <mergeCell ref="E173:U173"/>
    <mergeCell ref="V173:AG173"/>
    <mergeCell ref="BJ174:BU174"/>
    <mergeCell ref="D153:AD153"/>
    <mergeCell ref="D154:AD154"/>
    <mergeCell ref="D149:Y149"/>
    <mergeCell ref="CJ86:CK87"/>
    <mergeCell ref="CJ88:CK88"/>
    <mergeCell ref="CJ89:CK89"/>
    <mergeCell ref="CJ90:CK90"/>
    <mergeCell ref="CB88:CE88"/>
    <mergeCell ref="CB89:CE89"/>
    <mergeCell ref="CB90:CE90"/>
    <mergeCell ref="CF88:CG88"/>
    <mergeCell ref="CH88:CI88"/>
    <mergeCell ref="CF89:CG89"/>
    <mergeCell ref="CH89:CI89"/>
    <mergeCell ref="CF90:CG90"/>
    <mergeCell ref="CH90:CI90"/>
    <mergeCell ref="CB86:CE87"/>
    <mergeCell ref="CF86:CG87"/>
    <mergeCell ref="CH86:CI87"/>
    <mergeCell ref="AO85:AZ85"/>
    <mergeCell ref="BA85:BC85"/>
    <mergeCell ref="AO86:AZ86"/>
    <mergeCell ref="BA86:BC86"/>
    <mergeCell ref="AO87:AZ87"/>
    <mergeCell ref="BA87:BC87"/>
    <mergeCell ref="AO88:AZ88"/>
    <mergeCell ref="BA88:BC88"/>
    <mergeCell ref="E85:Y85"/>
    <mergeCell ref="E86:Y86"/>
    <mergeCell ref="E87:Y87"/>
    <mergeCell ref="Z85:AK85"/>
    <mergeCell ref="AL85:AN85"/>
    <mergeCell ref="Z86:AK86"/>
    <mergeCell ref="AL86:AN86"/>
    <mergeCell ref="Z87:AK87"/>
    <mergeCell ref="AL87:AN87"/>
    <mergeCell ref="BD85:BO85"/>
    <mergeCell ref="BP85:BR85"/>
    <mergeCell ref="BD86:BO86"/>
    <mergeCell ref="BP86:BR86"/>
    <mergeCell ref="BD87:BO87"/>
    <mergeCell ref="BP87:BR87"/>
    <mergeCell ref="BD88:BO88"/>
    <mergeCell ref="BP88:BR88"/>
    <mergeCell ref="I131:BZ133"/>
    <mergeCell ref="E88:Y88"/>
    <mergeCell ref="Z88:AK88"/>
    <mergeCell ref="AL88:AN88"/>
    <mergeCell ref="I129:BY130"/>
    <mergeCell ref="F117:AG117"/>
    <mergeCell ref="AH117:AY117"/>
    <mergeCell ref="B97:BZ113"/>
    <mergeCell ref="F116:AG116"/>
    <mergeCell ref="F118:AG118"/>
    <mergeCell ref="AH115:AY115"/>
    <mergeCell ref="F115:AG115"/>
    <mergeCell ref="AH118:AY118"/>
    <mergeCell ref="AZ116:BM116"/>
    <mergeCell ref="AZ118:BM118"/>
    <mergeCell ref="AZ115:BR115"/>
    <mergeCell ref="L54:BO54"/>
    <mergeCell ref="M58:BO58"/>
    <mergeCell ref="O55:BY55"/>
    <mergeCell ref="O56:BY56"/>
    <mergeCell ref="O59:BY59"/>
    <mergeCell ref="O60:BY60"/>
    <mergeCell ref="O61:BY61"/>
    <mergeCell ref="E84:Y84"/>
    <mergeCell ref="AO84:BC84"/>
    <mergeCell ref="Z84:AN84"/>
    <mergeCell ref="BD84:BR84"/>
    <mergeCell ref="AX33:BZ33"/>
    <mergeCell ref="AE39:AW39"/>
    <mergeCell ref="AX39:BZ39"/>
    <mergeCell ref="B50:BZ50"/>
    <mergeCell ref="L44:AD44"/>
    <mergeCell ref="AE44:BZ44"/>
    <mergeCell ref="N45:AD45"/>
    <mergeCell ref="AE45:AW45"/>
    <mergeCell ref="N46:T49"/>
    <mergeCell ref="U46:AD46"/>
    <mergeCell ref="AE46:BZ46"/>
    <mergeCell ref="U47:AD47"/>
    <mergeCell ref="AE47:BZ47"/>
    <mergeCell ref="U48:AD48"/>
    <mergeCell ref="AE48:AU48"/>
    <mergeCell ref="AV48:BB48"/>
    <mergeCell ref="N34:T37"/>
    <mergeCell ref="U34:AD34"/>
    <mergeCell ref="AE34:BZ34"/>
    <mergeCell ref="U35:AD35"/>
    <mergeCell ref="AE35:BZ35"/>
    <mergeCell ref="U36:AD36"/>
    <mergeCell ref="AE36:AU36"/>
    <mergeCell ref="AV36:BB36"/>
    <mergeCell ref="C238:Q238"/>
    <mergeCell ref="B258:BZ258"/>
    <mergeCell ref="B162:BZ162"/>
    <mergeCell ref="C179:BY181"/>
    <mergeCell ref="C206:BY208"/>
    <mergeCell ref="R192:AO192"/>
    <mergeCell ref="D190:Q191"/>
    <mergeCell ref="AO185:AV185"/>
    <mergeCell ref="Z185:AN185"/>
    <mergeCell ref="D182:Y182"/>
    <mergeCell ref="D189:AO189"/>
    <mergeCell ref="R193:AO193"/>
    <mergeCell ref="R194:AO194"/>
    <mergeCell ref="D192:Q192"/>
    <mergeCell ref="BU210:BW210"/>
    <mergeCell ref="R190:AO190"/>
    <mergeCell ref="R191:AO191"/>
    <mergeCell ref="B248:BZ257"/>
    <mergeCell ref="E172:U172"/>
    <mergeCell ref="V172:AG172"/>
    <mergeCell ref="AO172:BI172"/>
    <mergeCell ref="AW186:BX186"/>
    <mergeCell ref="D186:Y186"/>
    <mergeCell ref="BJ172:BU172"/>
    <mergeCell ref="B313:BZ314"/>
    <mergeCell ref="B275:BZ277"/>
    <mergeCell ref="L7:AC7"/>
    <mergeCell ref="AD7:BZ7"/>
    <mergeCell ref="BE11:BZ12"/>
    <mergeCell ref="N40:T43"/>
    <mergeCell ref="B239:BZ246"/>
    <mergeCell ref="BO262:BT262"/>
    <mergeCell ref="BU262:BZ262"/>
    <mergeCell ref="D261:L261"/>
    <mergeCell ref="M261:U261"/>
    <mergeCell ref="V261:AF261"/>
    <mergeCell ref="AG261:AQ261"/>
    <mergeCell ref="AR261:BB261"/>
    <mergeCell ref="BC261:BM261"/>
    <mergeCell ref="AG260:AQ260"/>
    <mergeCell ref="AR260:BB260"/>
    <mergeCell ref="BC260:BM260"/>
    <mergeCell ref="F280:H280"/>
    <mergeCell ref="B282:BZ285"/>
    <mergeCell ref="BU261:BZ261"/>
    <mergeCell ref="AR262:BB262"/>
    <mergeCell ref="BC262:BM262"/>
    <mergeCell ref="D260:U260"/>
    <mergeCell ref="L32:AD32"/>
    <mergeCell ref="AE32:BZ32"/>
    <mergeCell ref="N33:AD33"/>
    <mergeCell ref="C286:BW286"/>
    <mergeCell ref="C287:BX291"/>
    <mergeCell ref="B294:BZ300"/>
    <mergeCell ref="B302:BZ310"/>
    <mergeCell ref="B311:BZ311"/>
    <mergeCell ref="B312:BZ312"/>
    <mergeCell ref="V260:AF260"/>
    <mergeCell ref="BO261:BT261"/>
    <mergeCell ref="BO260:BT260"/>
    <mergeCell ref="B266:BZ266"/>
    <mergeCell ref="G268:O268"/>
    <mergeCell ref="P268:AI268"/>
    <mergeCell ref="D262:L262"/>
    <mergeCell ref="M262:U262"/>
    <mergeCell ref="V262:AF262"/>
    <mergeCell ref="AG262:AQ262"/>
    <mergeCell ref="BU260:BZ260"/>
    <mergeCell ref="B271:BZ271"/>
    <mergeCell ref="BC36:BZ36"/>
    <mergeCell ref="U37:AD37"/>
    <mergeCell ref="AE37:BZ37"/>
    <mergeCell ref="BM1:BZ1"/>
    <mergeCell ref="B3:K4"/>
    <mergeCell ref="L3:BZ4"/>
    <mergeCell ref="B5:K6"/>
    <mergeCell ref="L5:BZ6"/>
    <mergeCell ref="B8:K17"/>
    <mergeCell ref="L8:BZ8"/>
    <mergeCell ref="L9:Y9"/>
    <mergeCell ref="Z9:BD9"/>
    <mergeCell ref="BE9:BZ9"/>
    <mergeCell ref="Z12:AN12"/>
    <mergeCell ref="AO12:BD12"/>
    <mergeCell ref="L13:BZ13"/>
    <mergeCell ref="L14:Y14"/>
    <mergeCell ref="Z14:BD14"/>
    <mergeCell ref="BE14:BZ14"/>
    <mergeCell ref="B7:K7"/>
    <mergeCell ref="Z11:AN11"/>
    <mergeCell ref="AO11:BD11"/>
    <mergeCell ref="AX45:BZ45"/>
    <mergeCell ref="B51:BZ51"/>
    <mergeCell ref="B66:BZ66"/>
    <mergeCell ref="C90:BX90"/>
    <mergeCell ref="B65:BZ65"/>
    <mergeCell ref="B67:BZ82"/>
    <mergeCell ref="B20:K49"/>
    <mergeCell ref="U41:AD41"/>
    <mergeCell ref="AE41:BZ41"/>
    <mergeCell ref="U40:AD40"/>
    <mergeCell ref="AE40:BZ40"/>
    <mergeCell ref="AE29:BZ29"/>
    <mergeCell ref="U30:AD30"/>
    <mergeCell ref="AE30:AU30"/>
    <mergeCell ref="AV30:BB30"/>
    <mergeCell ref="BC30:BZ30"/>
    <mergeCell ref="U31:AD31"/>
    <mergeCell ref="BC24:BZ24"/>
    <mergeCell ref="AE21:AW21"/>
    <mergeCell ref="AX21:BZ21"/>
    <mergeCell ref="BC48:BZ48"/>
    <mergeCell ref="U49:AD49"/>
    <mergeCell ref="AE49:BZ49"/>
    <mergeCell ref="AE31:BZ31"/>
    <mergeCell ref="L19:U19"/>
    <mergeCell ref="V19:BZ19"/>
    <mergeCell ref="Z10:BD10"/>
    <mergeCell ref="BE10:BF10"/>
    <mergeCell ref="BG10:BN10"/>
    <mergeCell ref="BO10:BZ10"/>
    <mergeCell ref="N21:AD21"/>
    <mergeCell ref="L11:Y11"/>
    <mergeCell ref="L20:AD20"/>
    <mergeCell ref="AE20:BZ20"/>
    <mergeCell ref="L12:Y12"/>
    <mergeCell ref="L15:Y15"/>
    <mergeCell ref="Z15:BD15"/>
    <mergeCell ref="L10:Y10"/>
    <mergeCell ref="BE15:BZ17"/>
    <mergeCell ref="L16:Y16"/>
    <mergeCell ref="Z16:AN16"/>
    <mergeCell ref="AO16:BD16"/>
    <mergeCell ref="L17:Y17"/>
    <mergeCell ref="Z17:AN17"/>
    <mergeCell ref="AO17:BD17"/>
    <mergeCell ref="B18:K19"/>
    <mergeCell ref="L18:U18"/>
    <mergeCell ref="V18:BZ18"/>
    <mergeCell ref="U25:AD25"/>
    <mergeCell ref="AE25:BZ25"/>
    <mergeCell ref="L38:AD38"/>
    <mergeCell ref="AE38:BZ38"/>
    <mergeCell ref="N39:AD39"/>
    <mergeCell ref="N22:T25"/>
    <mergeCell ref="U22:AD22"/>
    <mergeCell ref="AE22:BZ22"/>
    <mergeCell ref="U23:AD23"/>
    <mergeCell ref="AE23:BZ23"/>
    <mergeCell ref="U24:AD24"/>
    <mergeCell ref="AE27:AW27"/>
    <mergeCell ref="AX27:BZ27"/>
    <mergeCell ref="N27:AD27"/>
    <mergeCell ref="N28:T31"/>
    <mergeCell ref="U28:AD28"/>
    <mergeCell ref="AE28:BZ28"/>
    <mergeCell ref="U29:AD29"/>
    <mergeCell ref="AE33:AW33"/>
    <mergeCell ref="AE24:AU24"/>
    <mergeCell ref="AV24:BB24"/>
    <mergeCell ref="U42:AD42"/>
    <mergeCell ref="AE42:AU42"/>
    <mergeCell ref="AV42:BB42"/>
    <mergeCell ref="BC42:BZ42"/>
    <mergeCell ref="U43:AD43"/>
    <mergeCell ref="AE43:BZ43"/>
    <mergeCell ref="L26:AD26"/>
    <mergeCell ref="AE26:BZ26"/>
    <mergeCell ref="AP198:BO198"/>
    <mergeCell ref="Z182:AN182"/>
    <mergeCell ref="AO182:AV182"/>
    <mergeCell ref="Z183:AN183"/>
    <mergeCell ref="AO183:AV183"/>
    <mergeCell ref="AE153:AO153"/>
    <mergeCell ref="Z186:AN186"/>
    <mergeCell ref="AO186:AV186"/>
    <mergeCell ref="Z187:AN187"/>
    <mergeCell ref="AE154:AO154"/>
    <mergeCell ref="AE155:AO155"/>
    <mergeCell ref="AE156:AO156"/>
    <mergeCell ref="AO173:BI173"/>
    <mergeCell ref="AP193:BO193"/>
    <mergeCell ref="AP194:BO194"/>
    <mergeCell ref="AP195:BO195"/>
    <mergeCell ref="D222:AO222"/>
    <mergeCell ref="AP217:BO217"/>
    <mergeCell ref="AP218:BO218"/>
    <mergeCell ref="AP219:BO219"/>
    <mergeCell ref="AP220:BO222"/>
    <mergeCell ref="D216:AO216"/>
    <mergeCell ref="E203:BW204"/>
    <mergeCell ref="AP200:BO200"/>
    <mergeCell ref="AP201:BO201"/>
    <mergeCell ref="AP202:BO202"/>
    <mergeCell ref="AO212:BA212"/>
    <mergeCell ref="AO209:AV209"/>
    <mergeCell ref="D210:Y210"/>
    <mergeCell ref="Z210:AN210"/>
    <mergeCell ref="AO210:AV210"/>
    <mergeCell ref="AZ210:BM210"/>
    <mergeCell ref="BN210:BT210"/>
    <mergeCell ref="D213:Y213"/>
    <mergeCell ref="AP216:BO216"/>
    <mergeCell ref="Z213:AN213"/>
    <mergeCell ref="D212:Y212"/>
    <mergeCell ref="D217:AO217"/>
    <mergeCell ref="D218:AO218"/>
    <mergeCell ref="D219:AO219"/>
    <mergeCell ref="D221:AO221"/>
    <mergeCell ref="AP196:BO196"/>
    <mergeCell ref="AP197:BO197"/>
    <mergeCell ref="D193:Q195"/>
    <mergeCell ref="R198:AO198"/>
    <mergeCell ref="R199:AO199"/>
    <mergeCell ref="R200:AO200"/>
    <mergeCell ref="R201:AO201"/>
    <mergeCell ref="R202:AO202"/>
    <mergeCell ref="D198:Q202"/>
    <mergeCell ref="R196:AO196"/>
    <mergeCell ref="R197:AO197"/>
    <mergeCell ref="D196:Q197"/>
    <mergeCell ref="AO213:BA213"/>
    <mergeCell ref="D209:Y209"/>
    <mergeCell ref="Z209:AN209"/>
    <mergeCell ref="R195:AO195"/>
    <mergeCell ref="D214:Y214"/>
    <mergeCell ref="Z214:AN214"/>
    <mergeCell ref="AP199:BO199"/>
    <mergeCell ref="Z212:AN212"/>
    <mergeCell ref="D183:Y183"/>
    <mergeCell ref="AZ120:BR120"/>
    <mergeCell ref="AZ121:BM121"/>
    <mergeCell ref="BN121:BR121"/>
    <mergeCell ref="D220:AO220"/>
    <mergeCell ref="AP189:BO189"/>
    <mergeCell ref="AP190:BO190"/>
    <mergeCell ref="AP191:BO191"/>
    <mergeCell ref="AP192:BO192"/>
    <mergeCell ref="D155:AD155"/>
    <mergeCell ref="D156:AD156"/>
    <mergeCell ref="D148:Y148"/>
    <mergeCell ref="AO123:AQ123"/>
    <mergeCell ref="F123:AG123"/>
    <mergeCell ref="AH123:AN123"/>
    <mergeCell ref="AH121:AY121"/>
    <mergeCell ref="F121:U121"/>
    <mergeCell ref="V121:AG121"/>
    <mergeCell ref="D187:Y187"/>
    <mergeCell ref="D185:Y185"/>
    <mergeCell ref="E127:AO127"/>
    <mergeCell ref="E164:S164"/>
    <mergeCell ref="T164:AB164"/>
    <mergeCell ref="BJ173:BU173"/>
    <mergeCell ref="BN116:BR116"/>
    <mergeCell ref="BN118:BR118"/>
    <mergeCell ref="E174:U174"/>
    <mergeCell ref="V174:AG174"/>
    <mergeCell ref="AO174:BI174"/>
    <mergeCell ref="AH116:AY116"/>
    <mergeCell ref="F120:U120"/>
    <mergeCell ref="V120:AG120"/>
    <mergeCell ref="AH120:AY120"/>
    <mergeCell ref="E134:AO134"/>
    <mergeCell ref="I136:BY136"/>
    <mergeCell ref="I137:BY142"/>
    <mergeCell ref="D145:Y145"/>
    <mergeCell ref="D146:Y146"/>
    <mergeCell ref="D147:Y147"/>
    <mergeCell ref="BM146:BU147"/>
    <mergeCell ref="BV146:BY147"/>
    <mergeCell ref="AP148:BL148"/>
    <mergeCell ref="BM148:BU148"/>
    <mergeCell ref="BV148:BY148"/>
    <mergeCell ref="Z149:AJ149"/>
    <mergeCell ref="Z150:AJ150"/>
    <mergeCell ref="Z145:AJ145"/>
    <mergeCell ref="Z146:AJ146"/>
    <mergeCell ref="D229:Y229"/>
    <mergeCell ref="Z229:AN229"/>
    <mergeCell ref="AO229:AV229"/>
    <mergeCell ref="D230:Y230"/>
    <mergeCell ref="Z230:AN230"/>
    <mergeCell ref="AO230:AV230"/>
    <mergeCell ref="D231:Y231"/>
    <mergeCell ref="Z231:AN231"/>
    <mergeCell ref="C224:BY226"/>
    <mergeCell ref="D227:Y227"/>
    <mergeCell ref="Z227:AN227"/>
    <mergeCell ref="AO227:AV227"/>
    <mergeCell ref="D228:Y228"/>
    <mergeCell ref="Z228:AN228"/>
    <mergeCell ref="AO228:AV228"/>
    <mergeCell ref="AW227:BX227"/>
    <mergeCell ref="D233:K233"/>
    <mergeCell ref="D234:K234"/>
    <mergeCell ref="D235:K235"/>
    <mergeCell ref="L233:AG233"/>
    <mergeCell ref="L234:AG234"/>
    <mergeCell ref="L235:AG235"/>
    <mergeCell ref="AH233:BA233"/>
    <mergeCell ref="AH234:BA234"/>
    <mergeCell ref="AH235:BA235"/>
  </mergeCells>
  <phoneticPr fontId="4"/>
  <conditionalFormatting sqref="T164:T165">
    <cfRule type="expression" dxfId="24" priority="29">
      <formula>INT($S$181*10)&lt;&gt;$S$181*10</formula>
    </cfRule>
  </conditionalFormatting>
  <conditionalFormatting sqref="AZ118:BM118">
    <cfRule type="expression" dxfId="23" priority="12">
      <formula>AND($AH$118&lt;&gt;"",$AZ$118="")</formula>
    </cfRule>
  </conditionalFormatting>
  <conditionalFormatting sqref="AH117:AY117">
    <cfRule type="expression" dxfId="22" priority="11">
      <formula>AND($AH$116="バイオマス",$AH$117="")</formula>
    </cfRule>
  </conditionalFormatting>
  <conditionalFormatting sqref="BJ174:BU174">
    <cfRule type="expression" dxfId="21" priority="8">
      <formula>AND($T$164&lt;&gt;"",$BJ$174="")</formula>
    </cfRule>
  </conditionalFormatting>
  <conditionalFormatting sqref="AZ116:BM116">
    <cfRule type="expression" dxfId="20" priority="7">
      <formula>AND($AH$116&lt;&gt;"",$AZ$116="")</formula>
    </cfRule>
  </conditionalFormatting>
  <conditionalFormatting sqref="AH123:AN123">
    <cfRule type="expression" dxfId="19" priority="4">
      <formula>AND($AZ$118&lt;&gt;"",$AH$123="")</formula>
    </cfRule>
    <cfRule type="expression" dxfId="18" priority="6">
      <formula>AND($AZ$116&lt;&gt;"",$AH$123="")</formula>
    </cfRule>
  </conditionalFormatting>
  <conditionalFormatting sqref="Z146:AJ146 AE154:AO154">
    <cfRule type="expression" dxfId="17" priority="30">
      <formula>AND($Y$95&lt;&gt;"",$Y$125="")</formula>
    </cfRule>
    <cfRule type="expression" dxfId="16" priority="31">
      <formula>AND($Y$95&lt;&gt;"",$Y$125="")</formula>
    </cfRule>
  </conditionalFormatting>
  <conditionalFormatting sqref="Z148:AJ148">
    <cfRule type="expression" dxfId="15" priority="32">
      <formula>AND($Z$146&lt;&gt;"",$Z$148="")</formula>
    </cfRule>
    <cfRule type="expression" dxfId="14" priority="33">
      <formula>AND($Y$95&lt;&gt;"",$Y$127="")</formula>
    </cfRule>
    <cfRule type="expression" dxfId="13" priority="34">
      <formula>AND($Y$95&lt;&gt;"",$Y$127="")</formula>
    </cfRule>
  </conditionalFormatting>
  <conditionalFormatting sqref="Z149:AJ149">
    <cfRule type="expression" dxfId="12" priority="35">
      <formula>AND($Y$95&lt;&gt;"",$Y$128="")</formula>
    </cfRule>
    <cfRule type="expression" dxfId="11" priority="36">
      <formula>AND($Y$95&lt;&gt;"",$Y$128="")</formula>
    </cfRule>
  </conditionalFormatting>
  <conditionalFormatting sqref="AE156:AO156">
    <cfRule type="expression" dxfId="10" priority="39">
      <formula>AND($AE$154&lt;&gt;"",$AE$156="")</formula>
    </cfRule>
    <cfRule type="expression" dxfId="9" priority="40">
      <formula>AND($Y$95&lt;&gt;"",$Y$127="")</formula>
    </cfRule>
    <cfRule type="expression" dxfId="8" priority="41">
      <formula>AND($Y$95&lt;&gt;"",$Y$127="")</formula>
    </cfRule>
  </conditionalFormatting>
  <conditionalFormatting sqref="AZ121:BM121">
    <cfRule type="expression" dxfId="7" priority="1">
      <formula>AND($AH$121&lt;&gt;"",$AZ$121="")</formula>
    </cfRule>
  </conditionalFormatting>
  <conditionalFormatting sqref="AH121:AY121">
    <cfRule type="expression" dxfId="6" priority="2">
      <formula>AND($V$121="あり",$AH$121="")</formula>
    </cfRule>
  </conditionalFormatting>
  <dataValidations count="8">
    <dataValidation imeMode="off" allowBlank="1" showInputMessage="1" showErrorMessage="1" sqref="L8:L9 L13:L14 Z145:AJ146 Z148:AJ149 BN210:BT210 AE153:AO154 AE156:AO156 AH123:AN123 BJ172:BU172 BJ174:BU174" xr:uid="{00000000-0002-0000-0000-000003000000}"/>
    <dataValidation imeMode="hiragana" allowBlank="1" showInputMessage="1" showErrorMessage="1" sqref="L3:L7 M3:AC6 AD3:AD7 AE3:BZ6 B67:BZ82 I131:I132 I129 I136:I137 B248:BZ257 B302:BZ310 B282:BZ285 B275:BZ277 B294:BZ300" xr:uid="{00000000-0002-0000-0000-000004000000}"/>
    <dataValidation type="list" allowBlank="1" showInputMessage="1" showErrorMessage="1" sqref="AH116" xr:uid="{D734BBF4-BB38-4E54-A2AD-7994497F702F}">
      <formula1>"陸上風力,中小水力,地熱,バイオマス"</formula1>
    </dataValidation>
    <dataValidation type="list" allowBlank="1" showInputMessage="1" showErrorMessage="1" sqref="AH118" xr:uid="{D56A66AE-C147-4A2C-97EE-4C772771EE98}">
      <formula1>"太陽熱利用,地中熱利用,バイオマス熱利用,地熱利用（温泉熱利用）,温度差エネルギー利用,雪氷熱利用"</formula1>
    </dataValidation>
    <dataValidation type="list" allowBlank="1" showInputMessage="1" showErrorMessage="1" sqref="AH117:AY117" xr:uid="{42151053-627F-4FCB-A0B8-C8701B33CD1B}">
      <formula1>"一般木材等利用,未利用材利用(2000kW以上),未利用材利用(2000kW未満),建築資材廃棄物利用,バイオマス液体燃料利用"</formula1>
    </dataValidation>
    <dataValidation type="list" allowBlank="1" showInputMessage="1" showErrorMessage="1" sqref="P268:AI268" xr:uid="{DDA2F204-15AA-437C-A41C-36319659F251}">
      <formula1>"①補助事業者自身,②その他"</formula1>
    </dataValidation>
    <dataValidation type="list" allowBlank="1" showInputMessage="1" showErrorMessage="1" sqref="V121:AG121" xr:uid="{DAB2492E-610E-4270-BFE3-1812A0424EDD}">
      <formula1>"あり,なし"</formula1>
    </dataValidation>
    <dataValidation type="list" allowBlank="1" showInputMessage="1" showErrorMessage="1" sqref="AH121:AY121" xr:uid="{C2E7F239-EBCA-40AB-86CA-831729794C95}">
      <formula1>"再エネ併設用,業務用,家庭用"</formula1>
    </dataValidation>
  </dataValidations>
  <pageMargins left="0.70866141732283472" right="0.51181102362204722" top="0.55118110236220474" bottom="0.39370078740157483" header="0.31496062992125984" footer="0"/>
  <pageSetup paperSize="9" scale="95" fitToHeight="0" orientation="portrait" r:id="rId1"/>
  <headerFooter>
    <oddFooter>&amp;C&amp;9&amp;P</oddFooter>
  </headerFooter>
  <rowBreaks count="5" manualBreakCount="5">
    <brk id="49" min="1" max="77" man="1"/>
    <brk id="95" min="1" max="77" man="1"/>
    <brk id="142" min="1" max="77" man="1"/>
    <brk id="177" min="1" max="77" man="1"/>
    <brk id="270" min="1" max="77" man="1"/>
  </rowBreaks>
  <drawing r:id="rId2"/>
  <legacyDrawing r:id="rId3"/>
  <controls>
    <mc:AlternateContent xmlns:mc="http://schemas.openxmlformats.org/markup-compatibility/2006">
      <mc:Choice Requires="x14">
        <control shapeId="6238" r:id="rId4" name="CheckBox17">
          <controlPr locked="0" defaultSize="0" autoLine="0" r:id="rId5">
            <anchor moveWithCells="1">
              <from>
                <xdr:col>3</xdr:col>
                <xdr:colOff>47625</xdr:colOff>
                <xdr:row>292</xdr:row>
                <xdr:rowOff>47625</xdr:rowOff>
              </from>
              <to>
                <xdr:col>5</xdr:col>
                <xdr:colOff>38100</xdr:colOff>
                <xdr:row>292</xdr:row>
                <xdr:rowOff>180975</xdr:rowOff>
              </to>
            </anchor>
          </controlPr>
        </control>
      </mc:Choice>
      <mc:Fallback>
        <control shapeId="6238" r:id="rId4" name="CheckBox17"/>
      </mc:Fallback>
    </mc:AlternateContent>
    <mc:AlternateContent xmlns:mc="http://schemas.openxmlformats.org/markup-compatibility/2006">
      <mc:Choice Requires="x14">
        <control shapeId="6237" r:id="rId6" name="CheckBox16">
          <controlPr locked="0" defaultSize="0" autoLine="0" r:id="rId5">
            <anchor moveWithCells="1">
              <from>
                <xdr:col>3</xdr:col>
                <xdr:colOff>47625</xdr:colOff>
                <xdr:row>291</xdr:row>
                <xdr:rowOff>28575</xdr:rowOff>
              </from>
              <to>
                <xdr:col>5</xdr:col>
                <xdr:colOff>38100</xdr:colOff>
                <xdr:row>291</xdr:row>
                <xdr:rowOff>161925</xdr:rowOff>
              </to>
            </anchor>
          </controlPr>
        </control>
      </mc:Choice>
      <mc:Fallback>
        <control shapeId="6237" r:id="rId6" name="CheckBox16"/>
      </mc:Fallback>
    </mc:AlternateContent>
    <mc:AlternateContent xmlns:mc="http://schemas.openxmlformats.org/markup-compatibility/2006">
      <mc:Choice Requires="x14">
        <control shapeId="6235" r:id="rId7" name="CheckBox6">
          <controlPr locked="0" defaultSize="0" autoLine="0" r:id="rId5">
            <anchor moveWithCells="1">
              <from>
                <xdr:col>11</xdr:col>
                <xdr:colOff>19050</xdr:colOff>
                <xdr:row>58</xdr:row>
                <xdr:rowOff>47625</xdr:rowOff>
              </from>
              <to>
                <xdr:col>13</xdr:col>
                <xdr:colOff>9525</xdr:colOff>
                <xdr:row>58</xdr:row>
                <xdr:rowOff>180975</xdr:rowOff>
              </to>
            </anchor>
          </controlPr>
        </control>
      </mc:Choice>
      <mc:Fallback>
        <control shapeId="6235" r:id="rId7" name="CheckBox6"/>
      </mc:Fallback>
    </mc:AlternateContent>
    <mc:AlternateContent xmlns:mc="http://schemas.openxmlformats.org/markup-compatibility/2006">
      <mc:Choice Requires="x14">
        <control shapeId="6234" r:id="rId8" name="CheckBox4">
          <controlPr locked="0" defaultSize="0" autoLine="0" r:id="rId5">
            <anchor moveWithCells="1">
              <from>
                <xdr:col>11</xdr:col>
                <xdr:colOff>19050</xdr:colOff>
                <xdr:row>55</xdr:row>
                <xdr:rowOff>57150</xdr:rowOff>
              </from>
              <to>
                <xdr:col>13</xdr:col>
                <xdr:colOff>9525</xdr:colOff>
                <xdr:row>55</xdr:row>
                <xdr:rowOff>190500</xdr:rowOff>
              </to>
            </anchor>
          </controlPr>
        </control>
      </mc:Choice>
      <mc:Fallback>
        <control shapeId="6234" r:id="rId8" name="CheckBox4"/>
      </mc:Fallback>
    </mc:AlternateContent>
    <mc:AlternateContent xmlns:mc="http://schemas.openxmlformats.org/markup-compatibility/2006">
      <mc:Choice Requires="x14">
        <control shapeId="6233" r:id="rId9" name="CheckBox3">
          <controlPr locked="0" defaultSize="0" autoLine="0" r:id="rId5">
            <anchor moveWithCells="1">
              <from>
                <xdr:col>11</xdr:col>
                <xdr:colOff>19050</xdr:colOff>
                <xdr:row>54</xdr:row>
                <xdr:rowOff>47625</xdr:rowOff>
              </from>
              <to>
                <xdr:col>13</xdr:col>
                <xdr:colOff>9525</xdr:colOff>
                <xdr:row>54</xdr:row>
                <xdr:rowOff>180975</xdr:rowOff>
              </to>
            </anchor>
          </controlPr>
        </control>
      </mc:Choice>
      <mc:Fallback>
        <control shapeId="6233" r:id="rId9" name="CheckBox3"/>
      </mc:Fallback>
    </mc:AlternateContent>
    <mc:AlternateContent xmlns:mc="http://schemas.openxmlformats.org/markup-compatibility/2006">
      <mc:Choice Requires="x14">
        <control shapeId="6231" r:id="rId10" name="CheckBox5">
          <controlPr locked="0" defaultSize="0" autoLine="0" r:id="rId5">
            <anchor moveWithCells="1">
              <from>
                <xdr:col>8</xdr:col>
                <xdr:colOff>19050</xdr:colOff>
                <xdr:row>57</xdr:row>
                <xdr:rowOff>57150</xdr:rowOff>
              </from>
              <to>
                <xdr:col>10</xdr:col>
                <xdr:colOff>9525</xdr:colOff>
                <xdr:row>57</xdr:row>
                <xdr:rowOff>190500</xdr:rowOff>
              </to>
            </anchor>
          </controlPr>
        </control>
      </mc:Choice>
      <mc:Fallback>
        <control shapeId="6231" r:id="rId10" name="CheckBox5"/>
      </mc:Fallback>
    </mc:AlternateContent>
    <mc:AlternateContent xmlns:mc="http://schemas.openxmlformats.org/markup-compatibility/2006">
      <mc:Choice Requires="x14">
        <control shapeId="6229" r:id="rId11" name="CheckBox2">
          <controlPr locked="0" defaultSize="0" autoLine="0" r:id="rId5">
            <anchor moveWithCells="1">
              <from>
                <xdr:col>8</xdr:col>
                <xdr:colOff>19050</xdr:colOff>
                <xdr:row>53</xdr:row>
                <xdr:rowOff>47625</xdr:rowOff>
              </from>
              <to>
                <xdr:col>10</xdr:col>
                <xdr:colOff>9525</xdr:colOff>
                <xdr:row>53</xdr:row>
                <xdr:rowOff>180975</xdr:rowOff>
              </to>
            </anchor>
          </controlPr>
        </control>
      </mc:Choice>
      <mc:Fallback>
        <control shapeId="6229" r:id="rId11" name="CheckBox2"/>
      </mc:Fallback>
    </mc:AlternateContent>
    <mc:AlternateContent xmlns:mc="http://schemas.openxmlformats.org/markup-compatibility/2006">
      <mc:Choice Requires="x14">
        <control shapeId="6226" r:id="rId12" name="CheckBox10">
          <controlPr locked="0" defaultSize="0" autoLine="0" r:id="rId5">
            <anchor moveWithCells="1">
              <from>
                <xdr:col>4</xdr:col>
                <xdr:colOff>47625</xdr:colOff>
                <xdr:row>134</xdr:row>
                <xdr:rowOff>47625</xdr:rowOff>
              </from>
              <to>
                <xdr:col>6</xdr:col>
                <xdr:colOff>38100</xdr:colOff>
                <xdr:row>134</xdr:row>
                <xdr:rowOff>180975</xdr:rowOff>
              </to>
            </anchor>
          </controlPr>
        </control>
      </mc:Choice>
      <mc:Fallback>
        <control shapeId="6226" r:id="rId12" name="CheckBox10"/>
      </mc:Fallback>
    </mc:AlternateContent>
    <mc:AlternateContent xmlns:mc="http://schemas.openxmlformats.org/markup-compatibility/2006">
      <mc:Choice Requires="x14">
        <control shapeId="6225" r:id="rId13" name="CheckBox9">
          <controlPr locked="0" defaultSize="0" autoLine="0" autoPict="0" r:id="rId5">
            <anchor moveWithCells="1">
              <from>
                <xdr:col>4</xdr:col>
                <xdr:colOff>47625</xdr:colOff>
                <xdr:row>128</xdr:row>
                <xdr:rowOff>66675</xdr:rowOff>
              </from>
              <to>
                <xdr:col>6</xdr:col>
                <xdr:colOff>38100</xdr:colOff>
                <xdr:row>128</xdr:row>
                <xdr:rowOff>200025</xdr:rowOff>
              </to>
            </anchor>
          </controlPr>
        </control>
      </mc:Choice>
      <mc:Fallback>
        <control shapeId="6225" r:id="rId13" name="CheckBox9"/>
      </mc:Fallback>
    </mc:AlternateContent>
    <mc:AlternateContent xmlns:mc="http://schemas.openxmlformats.org/markup-compatibility/2006">
      <mc:Choice Requires="x14">
        <control shapeId="6224" r:id="rId14" name="CheckBox8">
          <controlPr locked="0" defaultSize="0" autoLine="0" r:id="rId5">
            <anchor moveWithCells="1">
              <from>
                <xdr:col>4</xdr:col>
                <xdr:colOff>47625</xdr:colOff>
                <xdr:row>127</xdr:row>
                <xdr:rowOff>38100</xdr:rowOff>
              </from>
              <to>
                <xdr:col>6</xdr:col>
                <xdr:colOff>38100</xdr:colOff>
                <xdr:row>127</xdr:row>
                <xdr:rowOff>171450</xdr:rowOff>
              </to>
            </anchor>
          </controlPr>
        </control>
      </mc:Choice>
      <mc:Fallback>
        <control shapeId="6224" r:id="rId14" name="CheckBox8"/>
      </mc:Fallback>
    </mc:AlternateContent>
    <mc:AlternateContent xmlns:mc="http://schemas.openxmlformats.org/markup-compatibility/2006">
      <mc:Choice Requires="x14">
        <control shapeId="6203" r:id="rId15" name="CheckBox7">
          <controlPr locked="0" defaultSize="0" autoLine="0" r:id="rId5">
            <anchor moveWithCells="1">
              <from>
                <xdr:col>4</xdr:col>
                <xdr:colOff>19050</xdr:colOff>
                <xdr:row>62</xdr:row>
                <xdr:rowOff>66675</xdr:rowOff>
              </from>
              <to>
                <xdr:col>6</xdr:col>
                <xdr:colOff>9525</xdr:colOff>
                <xdr:row>62</xdr:row>
                <xdr:rowOff>200025</xdr:rowOff>
              </to>
            </anchor>
          </controlPr>
        </control>
      </mc:Choice>
      <mc:Fallback>
        <control shapeId="6203" r:id="rId15" name="CheckBox7"/>
      </mc:Fallback>
    </mc:AlternateContent>
    <mc:AlternateContent xmlns:mc="http://schemas.openxmlformats.org/markup-compatibility/2006">
      <mc:Choice Requires="x14">
        <control shapeId="6202" r:id="rId16" name="CheckBox1">
          <controlPr locked="0" defaultSize="0" autoLine="0" r:id="rId5">
            <anchor moveWithCells="1">
              <from>
                <xdr:col>4</xdr:col>
                <xdr:colOff>19050</xdr:colOff>
                <xdr:row>52</xdr:row>
                <xdr:rowOff>47625</xdr:rowOff>
              </from>
              <to>
                <xdr:col>6</xdr:col>
                <xdr:colOff>9525</xdr:colOff>
                <xdr:row>52</xdr:row>
                <xdr:rowOff>180975</xdr:rowOff>
              </to>
            </anchor>
          </controlPr>
        </control>
      </mc:Choice>
      <mc:Fallback>
        <control shapeId="6202" r:id="rId16" name="CheckBox1"/>
      </mc:Fallback>
    </mc:AlternateContent>
    <mc:AlternateContent xmlns:mc="http://schemas.openxmlformats.org/markup-compatibility/2006">
      <mc:Choice Requires="x14">
        <control shapeId="6148" r:id="rId17" name="CheckBox15">
          <controlPr locked="0" defaultSize="0" autoLine="0" r:id="rId5">
            <anchor moveWithCells="1">
              <from>
                <xdr:col>3</xdr:col>
                <xdr:colOff>47625</xdr:colOff>
                <xdr:row>280</xdr:row>
                <xdr:rowOff>57150</xdr:rowOff>
              </from>
              <to>
                <xdr:col>5</xdr:col>
                <xdr:colOff>38100</xdr:colOff>
                <xdr:row>280</xdr:row>
                <xdr:rowOff>190500</xdr:rowOff>
              </to>
            </anchor>
          </controlPr>
        </control>
      </mc:Choice>
      <mc:Fallback>
        <control shapeId="6148" r:id="rId17" name="CheckBox15"/>
      </mc:Fallback>
    </mc:AlternateContent>
    <mc:AlternateContent xmlns:mc="http://schemas.openxmlformats.org/markup-compatibility/2006">
      <mc:Choice Requires="x14">
        <control shapeId="6147" r:id="rId18" name="CheckBox14">
          <controlPr locked="0" defaultSize="0" autoLine="0" r:id="rId5">
            <anchor moveWithCells="1">
              <from>
                <xdr:col>3</xdr:col>
                <xdr:colOff>47625</xdr:colOff>
                <xdr:row>279</xdr:row>
                <xdr:rowOff>57150</xdr:rowOff>
              </from>
              <to>
                <xdr:col>5</xdr:col>
                <xdr:colOff>38100</xdr:colOff>
                <xdr:row>279</xdr:row>
                <xdr:rowOff>190500</xdr:rowOff>
              </to>
            </anchor>
          </controlPr>
        </control>
      </mc:Choice>
      <mc:Fallback>
        <control shapeId="6147" r:id="rId18" name="CheckBox14"/>
      </mc:Fallback>
    </mc:AlternateContent>
    <mc:AlternateContent xmlns:mc="http://schemas.openxmlformats.org/markup-compatibility/2006">
      <mc:Choice Requires="x14">
        <control shapeId="6146" r:id="rId19" name="CheckBox13">
          <controlPr locked="0" defaultSize="0" autoLine="0" r:id="rId5">
            <anchor moveWithCells="1">
              <from>
                <xdr:col>3</xdr:col>
                <xdr:colOff>28575</xdr:colOff>
                <xdr:row>273</xdr:row>
                <xdr:rowOff>47625</xdr:rowOff>
              </from>
              <to>
                <xdr:col>5</xdr:col>
                <xdr:colOff>19050</xdr:colOff>
                <xdr:row>273</xdr:row>
                <xdr:rowOff>180975</xdr:rowOff>
              </to>
            </anchor>
          </controlPr>
        </control>
      </mc:Choice>
      <mc:Fallback>
        <control shapeId="6146" r:id="rId19" name="CheckBox13"/>
      </mc:Fallback>
    </mc:AlternateContent>
    <mc:AlternateContent xmlns:mc="http://schemas.openxmlformats.org/markup-compatibility/2006">
      <mc:Choice Requires="x14">
        <control shapeId="6145" r:id="rId20" name="CheckBox12">
          <controlPr locked="0" defaultSize="0" autoLine="0" r:id="rId5">
            <anchor moveWithCells="1">
              <from>
                <xdr:col>3</xdr:col>
                <xdr:colOff>28575</xdr:colOff>
                <xdr:row>272</xdr:row>
                <xdr:rowOff>57150</xdr:rowOff>
              </from>
              <to>
                <xdr:col>5</xdr:col>
                <xdr:colOff>19050</xdr:colOff>
                <xdr:row>272</xdr:row>
                <xdr:rowOff>190500</xdr:rowOff>
              </to>
            </anchor>
          </controlPr>
        </control>
      </mc:Choice>
      <mc:Fallback>
        <control shapeId="6145" r:id="rId20" name="CheckBox12"/>
      </mc:Fallback>
    </mc:AlternateContent>
    <mc:AlternateContent xmlns:mc="http://schemas.openxmlformats.org/markup-compatibility/2006">
      <mc:Choice Requires="x14">
        <control shapeId="6239" r:id="rId21" name="CheckBox11">
          <controlPr locked="0" defaultSize="0" autoLine="0" r:id="rId5">
            <anchor moveWithCells="1">
              <from>
                <xdr:col>4</xdr:col>
                <xdr:colOff>47625</xdr:colOff>
                <xdr:row>135</xdr:row>
                <xdr:rowOff>47625</xdr:rowOff>
              </from>
              <to>
                <xdr:col>6</xdr:col>
                <xdr:colOff>38100</xdr:colOff>
                <xdr:row>135</xdr:row>
                <xdr:rowOff>180975</xdr:rowOff>
              </to>
            </anchor>
          </controlPr>
        </control>
      </mc:Choice>
      <mc:Fallback>
        <control shapeId="6239" r:id="rId21" name="CheckBox1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40705-AD16-4D5B-976A-CE1772F2D593}">
  <sheetPr codeName="Sheet2">
    <tabColor theme="9"/>
    <pageSetUpPr fitToPage="1"/>
  </sheetPr>
  <dimension ref="A1:W29"/>
  <sheetViews>
    <sheetView workbookViewId="0"/>
  </sheetViews>
  <sheetFormatPr defaultColWidth="10.875" defaultRowHeight="13.5"/>
  <cols>
    <col min="1" max="1" width="3.75" style="1" customWidth="1"/>
    <col min="2" max="2" width="17.25" style="465" customWidth="1"/>
    <col min="3" max="3" width="23" style="465" customWidth="1"/>
    <col min="4" max="4" width="3.375" style="465" customWidth="1"/>
    <col min="5" max="5" width="23" style="465" customWidth="1"/>
    <col min="6" max="6" width="3" style="465" customWidth="1"/>
    <col min="7" max="7" width="5.875" style="465" customWidth="1"/>
    <col min="8" max="8" width="7.625" style="465" customWidth="1"/>
    <col min="9" max="9" width="10.75" style="465" customWidth="1"/>
    <col min="10" max="10" width="4" style="465" customWidth="1"/>
    <col min="11" max="11" width="23" style="465" customWidth="1"/>
    <col min="12" max="12" width="3.875" style="465" customWidth="1"/>
    <col min="13" max="13" width="3.875" style="1" customWidth="1"/>
    <col min="14" max="14" width="7.125" style="1" customWidth="1"/>
    <col min="15" max="20" width="10.875" style="1"/>
    <col min="21" max="21" width="12.5" style="1" customWidth="1"/>
    <col min="22" max="22" width="16.125" style="1" customWidth="1"/>
    <col min="23" max="23" width="12.5" style="1" customWidth="1"/>
    <col min="24" max="16384" width="10.875" style="1"/>
  </cols>
  <sheetData>
    <row r="1" spans="1:23" ht="23.25" customHeight="1">
      <c r="A1" s="497"/>
      <c r="B1" s="461" t="s">
        <v>37</v>
      </c>
      <c r="C1" s="462"/>
      <c r="D1" s="462"/>
      <c r="E1" s="462"/>
      <c r="F1" s="462"/>
      <c r="G1" s="462"/>
      <c r="H1" s="462"/>
      <c r="I1" s="462"/>
      <c r="J1" s="462"/>
      <c r="K1" s="462"/>
      <c r="L1" s="462"/>
      <c r="M1" s="211"/>
    </row>
    <row r="2" spans="1:23" ht="42" customHeight="1">
      <c r="B2" s="813" t="s">
        <v>333</v>
      </c>
      <c r="C2" s="813"/>
      <c r="D2" s="813"/>
      <c r="E2" s="813"/>
      <c r="F2" s="813"/>
      <c r="G2" s="813"/>
      <c r="H2" s="813"/>
      <c r="I2" s="813"/>
      <c r="J2" s="813"/>
      <c r="K2" s="813"/>
      <c r="L2" s="813"/>
      <c r="M2" s="212"/>
    </row>
    <row r="3" spans="1:23" ht="30" customHeight="1" thickBot="1">
      <c r="B3" s="463" t="s">
        <v>38</v>
      </c>
      <c r="C3" s="814" t="str">
        <f>IF('B-1別紙１実施計画'!V19="","",'B-1別紙１実施計画'!V19)</f>
        <v/>
      </c>
      <c r="D3" s="814"/>
      <c r="E3" s="814"/>
      <c r="F3" s="814"/>
      <c r="G3" s="814"/>
      <c r="H3" s="814"/>
      <c r="I3" s="814"/>
      <c r="J3" s="814"/>
      <c r="K3" s="814"/>
      <c r="L3" s="464"/>
      <c r="M3" s="213"/>
      <c r="U3" s="2"/>
      <c r="V3" s="2"/>
      <c r="W3" s="2"/>
    </row>
    <row r="4" spans="1:23" ht="30" customHeight="1">
      <c r="D4" s="466"/>
      <c r="E4" s="466"/>
      <c r="F4" s="466"/>
      <c r="G4" s="466"/>
      <c r="H4" s="466"/>
      <c r="I4" s="467"/>
      <c r="J4" s="467"/>
      <c r="K4" s="468"/>
      <c r="L4" s="464"/>
      <c r="M4" s="213"/>
      <c r="U4" s="2"/>
      <c r="V4" s="2"/>
      <c r="W4" s="2"/>
    </row>
    <row r="5" spans="1:23" ht="30" customHeight="1" thickBot="1">
      <c r="B5" s="466"/>
      <c r="C5" s="466"/>
      <c r="D5" s="466"/>
      <c r="E5" s="466"/>
      <c r="F5" s="466"/>
      <c r="G5" s="469"/>
      <c r="H5" s="815"/>
      <c r="I5" s="815"/>
      <c r="J5" s="815"/>
      <c r="K5" s="815"/>
      <c r="L5" s="469"/>
      <c r="M5" s="214"/>
      <c r="U5" s="3"/>
      <c r="V5" s="3"/>
      <c r="W5" s="3"/>
    </row>
    <row r="6" spans="1:23" ht="50.1" customHeight="1">
      <c r="B6" s="816" t="s">
        <v>39</v>
      </c>
      <c r="C6" s="819" t="s">
        <v>40</v>
      </c>
      <c r="D6" s="820"/>
      <c r="E6" s="819" t="s">
        <v>41</v>
      </c>
      <c r="F6" s="821"/>
      <c r="G6" s="819" t="s">
        <v>42</v>
      </c>
      <c r="H6" s="822"/>
      <c r="I6" s="822"/>
      <c r="J6" s="820"/>
      <c r="K6" s="819" t="s">
        <v>43</v>
      </c>
      <c r="L6" s="823"/>
      <c r="M6" s="211"/>
    </row>
    <row r="7" spans="1:23" ht="50.1" customHeight="1">
      <c r="B7" s="817"/>
      <c r="C7" s="215">
        <f>'C-2①経費内訳表（１年目）'!W57</f>
        <v>0</v>
      </c>
      <c r="D7" s="471" t="s">
        <v>44</v>
      </c>
      <c r="E7" s="217">
        <v>0</v>
      </c>
      <c r="F7" s="471" t="s">
        <v>44</v>
      </c>
      <c r="G7" s="824">
        <f>C7-E7</f>
        <v>0</v>
      </c>
      <c r="H7" s="825"/>
      <c r="I7" s="826"/>
      <c r="J7" s="471" t="s">
        <v>44</v>
      </c>
      <c r="K7" s="470">
        <f>E26</f>
        <v>0</v>
      </c>
      <c r="L7" s="472" t="s">
        <v>44</v>
      </c>
      <c r="M7" s="219"/>
    </row>
    <row r="8" spans="1:23" ht="50.1" customHeight="1">
      <c r="B8" s="817"/>
      <c r="C8" s="827" t="s">
        <v>45</v>
      </c>
      <c r="D8" s="828"/>
      <c r="E8" s="827" t="s">
        <v>46</v>
      </c>
      <c r="F8" s="829"/>
      <c r="G8" s="827" t="s">
        <v>47</v>
      </c>
      <c r="H8" s="830"/>
      <c r="I8" s="830"/>
      <c r="J8" s="828"/>
      <c r="K8" s="827" t="s">
        <v>224</v>
      </c>
      <c r="L8" s="831"/>
      <c r="M8" s="211"/>
    </row>
    <row r="9" spans="1:23" ht="50.1" customHeight="1" thickBot="1">
      <c r="B9" s="818"/>
      <c r="C9" s="473">
        <f>IF(K7="","",K7)</f>
        <v>0</v>
      </c>
      <c r="D9" s="474" t="s">
        <v>44</v>
      </c>
      <c r="E9" s="473">
        <f>MIN(K7,C9)</f>
        <v>0</v>
      </c>
      <c r="F9" s="474" t="s">
        <v>44</v>
      </c>
      <c r="G9" s="832">
        <f>MIN(G7,E9)</f>
        <v>0</v>
      </c>
      <c r="H9" s="833"/>
      <c r="I9" s="834"/>
      <c r="J9" s="474" t="s">
        <v>44</v>
      </c>
      <c r="K9" s="473">
        <f>IF(ROUNDDOWN(G9/3,-3)&gt;100000000,100000000,ROUNDDOWN(G9/3,-3))</f>
        <v>0</v>
      </c>
      <c r="L9" s="475" t="s">
        <v>44</v>
      </c>
      <c r="M9" s="219"/>
    </row>
    <row r="10" spans="1:23" ht="27" customHeight="1" thickBot="1">
      <c r="B10" s="835" t="s">
        <v>48</v>
      </c>
      <c r="C10" s="836"/>
      <c r="D10" s="836"/>
      <c r="E10" s="836"/>
      <c r="F10" s="836"/>
      <c r="G10" s="836"/>
      <c r="H10" s="836"/>
      <c r="I10" s="836"/>
      <c r="J10" s="836"/>
      <c r="K10" s="836"/>
      <c r="L10" s="837"/>
      <c r="M10" s="221"/>
    </row>
    <row r="11" spans="1:23" ht="18" customHeight="1">
      <c r="B11" s="476" t="s">
        <v>49</v>
      </c>
      <c r="C11" s="808" t="s">
        <v>50</v>
      </c>
      <c r="D11" s="809"/>
      <c r="E11" s="809" t="s">
        <v>51</v>
      </c>
      <c r="F11" s="810"/>
      <c r="G11" s="811" t="s">
        <v>52</v>
      </c>
      <c r="H11" s="811"/>
      <c r="I11" s="811"/>
      <c r="J11" s="811"/>
      <c r="K11" s="811"/>
      <c r="L11" s="812"/>
      <c r="M11" s="222"/>
    </row>
    <row r="12" spans="1:23" ht="18" customHeight="1">
      <c r="B12" s="477" t="s">
        <v>53</v>
      </c>
      <c r="C12" s="842" t="s">
        <v>54</v>
      </c>
      <c r="D12" s="843"/>
      <c r="E12" s="844">
        <f>'C-2①経費内訳表（１年目）'!I55</f>
        <v>0</v>
      </c>
      <c r="F12" s="845"/>
      <c r="G12" s="846" t="s">
        <v>55</v>
      </c>
      <c r="H12" s="847"/>
      <c r="I12" s="847"/>
      <c r="J12" s="847"/>
      <c r="K12" s="847"/>
      <c r="L12" s="848"/>
      <c r="M12" s="222"/>
    </row>
    <row r="13" spans="1:23" ht="18" customHeight="1">
      <c r="B13" s="478" t="s">
        <v>56</v>
      </c>
      <c r="C13" s="838" t="s">
        <v>57</v>
      </c>
      <c r="D13" s="839"/>
      <c r="E13" s="855">
        <f>'C-2①経費内訳表（１年目）'!J55</f>
        <v>0</v>
      </c>
      <c r="F13" s="856"/>
      <c r="G13" s="849"/>
      <c r="H13" s="850"/>
      <c r="I13" s="850"/>
      <c r="J13" s="850"/>
      <c r="K13" s="850"/>
      <c r="L13" s="851"/>
      <c r="M13" s="222"/>
    </row>
    <row r="14" spans="1:23" ht="18" customHeight="1">
      <c r="B14" s="478" t="s">
        <v>56</v>
      </c>
      <c r="C14" s="838" t="s">
        <v>58</v>
      </c>
      <c r="D14" s="839"/>
      <c r="E14" s="840">
        <f>'C-2①経費内訳表（１年目）'!K55</f>
        <v>0</v>
      </c>
      <c r="F14" s="841"/>
      <c r="G14" s="849"/>
      <c r="H14" s="850"/>
      <c r="I14" s="850"/>
      <c r="J14" s="850"/>
      <c r="K14" s="850"/>
      <c r="L14" s="851"/>
      <c r="M14" s="222"/>
    </row>
    <row r="15" spans="1:23" ht="18" customHeight="1">
      <c r="B15" s="478" t="s">
        <v>56</v>
      </c>
      <c r="C15" s="838" t="s">
        <v>59</v>
      </c>
      <c r="D15" s="839"/>
      <c r="E15" s="840">
        <f>'C-2①経費内訳表（１年目）'!L55</f>
        <v>0</v>
      </c>
      <c r="F15" s="841"/>
      <c r="G15" s="849"/>
      <c r="H15" s="850"/>
      <c r="I15" s="850"/>
      <c r="J15" s="850"/>
      <c r="K15" s="850"/>
      <c r="L15" s="851"/>
      <c r="M15" s="222"/>
    </row>
    <row r="16" spans="1:23" ht="18" customHeight="1">
      <c r="B16" s="478" t="s">
        <v>56</v>
      </c>
      <c r="C16" s="838" t="s">
        <v>60</v>
      </c>
      <c r="D16" s="839"/>
      <c r="E16" s="840">
        <f>'C-2①経費内訳表（１年目）'!M55</f>
        <v>0</v>
      </c>
      <c r="F16" s="841"/>
      <c r="G16" s="849"/>
      <c r="H16" s="850"/>
      <c r="I16" s="850"/>
      <c r="J16" s="850"/>
      <c r="K16" s="850"/>
      <c r="L16" s="851"/>
      <c r="M16" s="222"/>
    </row>
    <row r="17" spans="2:21" ht="18" customHeight="1">
      <c r="B17" s="478" t="s">
        <v>56</v>
      </c>
      <c r="C17" s="838" t="s">
        <v>61</v>
      </c>
      <c r="D17" s="839"/>
      <c r="E17" s="840">
        <f>'C-2①経費内訳表（１年目）'!N55</f>
        <v>0</v>
      </c>
      <c r="F17" s="841"/>
      <c r="G17" s="849"/>
      <c r="H17" s="850"/>
      <c r="I17" s="850"/>
      <c r="J17" s="850"/>
      <c r="K17" s="850"/>
      <c r="L17" s="851"/>
      <c r="M17" s="222"/>
    </row>
    <row r="18" spans="2:21" ht="18" customHeight="1">
      <c r="B18" s="479" t="s">
        <v>62</v>
      </c>
      <c r="C18" s="838" t="s">
        <v>63</v>
      </c>
      <c r="D18" s="839"/>
      <c r="E18" s="840">
        <f>'C-2①経費内訳表（１年目）'!O55</f>
        <v>0</v>
      </c>
      <c r="F18" s="841"/>
      <c r="G18" s="849"/>
      <c r="H18" s="850"/>
      <c r="I18" s="850"/>
      <c r="J18" s="850"/>
      <c r="K18" s="850"/>
      <c r="L18" s="851"/>
      <c r="M18" s="222"/>
    </row>
    <row r="19" spans="2:21" ht="18" customHeight="1">
      <c r="B19" s="478" t="s">
        <v>64</v>
      </c>
      <c r="C19" s="838" t="s">
        <v>63</v>
      </c>
      <c r="D19" s="839"/>
      <c r="E19" s="840">
        <f>'C-2①経費内訳表（１年目）'!P55</f>
        <v>0</v>
      </c>
      <c r="F19" s="841"/>
      <c r="G19" s="849"/>
      <c r="H19" s="850"/>
      <c r="I19" s="850"/>
      <c r="J19" s="850"/>
      <c r="K19" s="850"/>
      <c r="L19" s="851"/>
      <c r="M19" s="222"/>
    </row>
    <row r="20" spans="2:21" ht="18" customHeight="1">
      <c r="B20" s="478" t="s">
        <v>65</v>
      </c>
      <c r="C20" s="838" t="s">
        <v>63</v>
      </c>
      <c r="D20" s="839"/>
      <c r="E20" s="840">
        <f>'C-2①経費内訳表（１年目）'!Q55</f>
        <v>0</v>
      </c>
      <c r="F20" s="841"/>
      <c r="G20" s="849"/>
      <c r="H20" s="850"/>
      <c r="I20" s="850"/>
      <c r="J20" s="850"/>
      <c r="K20" s="850"/>
      <c r="L20" s="851"/>
      <c r="M20" s="222"/>
    </row>
    <row r="21" spans="2:21" ht="18" customHeight="1">
      <c r="B21" s="478" t="s">
        <v>66</v>
      </c>
      <c r="C21" s="838" t="s">
        <v>63</v>
      </c>
      <c r="D21" s="839"/>
      <c r="E21" s="840">
        <f>'C-2①経費内訳表（１年目）'!R55</f>
        <v>0</v>
      </c>
      <c r="F21" s="841"/>
      <c r="G21" s="849"/>
      <c r="H21" s="850"/>
      <c r="I21" s="850"/>
      <c r="J21" s="850"/>
      <c r="K21" s="850"/>
      <c r="L21" s="851"/>
      <c r="M21" s="222"/>
    </row>
    <row r="22" spans="2:21" ht="18" customHeight="1">
      <c r="B22" s="478" t="s">
        <v>67</v>
      </c>
      <c r="C22" s="838" t="s">
        <v>63</v>
      </c>
      <c r="D22" s="839"/>
      <c r="E22" s="840">
        <f>'C-2①経費内訳表（１年目）'!S55</f>
        <v>0</v>
      </c>
      <c r="F22" s="841"/>
      <c r="G22" s="849"/>
      <c r="H22" s="850"/>
      <c r="I22" s="850"/>
      <c r="J22" s="850"/>
      <c r="K22" s="850"/>
      <c r="L22" s="851"/>
      <c r="M22" s="222"/>
    </row>
    <row r="23" spans="2:21" ht="18" customHeight="1">
      <c r="B23" s="480" t="s">
        <v>68</v>
      </c>
      <c r="C23" s="838" t="s">
        <v>63</v>
      </c>
      <c r="D23" s="839"/>
      <c r="E23" s="840">
        <f>'C-2①経費内訳表（１年目）'!T55</f>
        <v>0</v>
      </c>
      <c r="F23" s="841"/>
      <c r="G23" s="849"/>
      <c r="H23" s="850"/>
      <c r="I23" s="850"/>
      <c r="J23" s="850"/>
      <c r="K23" s="850"/>
      <c r="L23" s="851"/>
      <c r="M23" s="222"/>
    </row>
    <row r="24" spans="2:21" ht="18" customHeight="1">
      <c r="B24" s="865" t="s">
        <v>69</v>
      </c>
      <c r="C24" s="866"/>
      <c r="D24" s="867"/>
      <c r="E24" s="868">
        <f>SUM(E12:E23)</f>
        <v>0</v>
      </c>
      <c r="F24" s="869"/>
      <c r="G24" s="849"/>
      <c r="H24" s="850"/>
      <c r="I24" s="850"/>
      <c r="J24" s="850"/>
      <c r="K24" s="850"/>
      <c r="L24" s="851"/>
      <c r="M24" s="222"/>
      <c r="N24" s="501"/>
    </row>
    <row r="25" spans="2:21" ht="19.5" customHeight="1" thickBot="1">
      <c r="B25" s="870" t="s">
        <v>70</v>
      </c>
      <c r="C25" s="871"/>
      <c r="D25" s="872"/>
      <c r="E25" s="873">
        <f>'C-2①経費内訳表（１年目）'!W56</f>
        <v>0</v>
      </c>
      <c r="F25" s="874"/>
      <c r="G25" s="852"/>
      <c r="H25" s="853"/>
      <c r="I25" s="853"/>
      <c r="J25" s="853"/>
      <c r="K25" s="853"/>
      <c r="L25" s="854"/>
      <c r="M25" s="222"/>
    </row>
    <row r="26" spans="2:21" ht="18.75" thickTop="1" thickBot="1">
      <c r="B26" s="857" t="s">
        <v>71</v>
      </c>
      <c r="C26" s="858"/>
      <c r="D26" s="859"/>
      <c r="E26" s="860">
        <f>E24+E25</f>
        <v>0</v>
      </c>
      <c r="F26" s="861"/>
      <c r="G26" s="862"/>
      <c r="H26" s="863"/>
      <c r="I26" s="863"/>
      <c r="J26" s="863"/>
      <c r="K26" s="863"/>
      <c r="L26" s="864"/>
      <c r="M26" s="227"/>
      <c r="O26" s="14" t="str">
        <f>IF(N24="×","「経費内訳表」の合計と合っていません。","")</f>
        <v/>
      </c>
      <c r="P26" s="14"/>
      <c r="Q26" s="14"/>
      <c r="R26" s="14"/>
      <c r="S26" s="14"/>
      <c r="T26" s="14"/>
      <c r="U26" s="14"/>
    </row>
    <row r="27" spans="2:21">
      <c r="B27" s="481"/>
    </row>
    <row r="28" spans="2:21" ht="14.25">
      <c r="B28" s="482" t="s">
        <v>72</v>
      </c>
    </row>
    <row r="29" spans="2:21" ht="14.25">
      <c r="B29" s="482"/>
    </row>
  </sheetData>
  <sheetProtection algorithmName="SHA-512" hashValue="+zXqO7q8j0OiouIzIX/Gn6QEhWvgdycY+AIdKxLIiy19ramxlZHJp5gFEHCPKVuA0rVpklvXTLvJOoHyKlhBIw==" saltValue="oa+d3jDTebnhgQhe9CP/LQ==" spinCount="100000" sheet="1" selectLockedCells="1"/>
  <mergeCells count="50">
    <mergeCell ref="G26:L26"/>
    <mergeCell ref="C23:D23"/>
    <mergeCell ref="E23:F23"/>
    <mergeCell ref="B24:D24"/>
    <mergeCell ref="E24:F24"/>
    <mergeCell ref="B25:D25"/>
    <mergeCell ref="E25:F25"/>
    <mergeCell ref="C21:D21"/>
    <mergeCell ref="E21:F21"/>
    <mergeCell ref="C22:D22"/>
    <mergeCell ref="E22:F22"/>
    <mergeCell ref="B26:D26"/>
    <mergeCell ref="E26:F26"/>
    <mergeCell ref="E17:F17"/>
    <mergeCell ref="C18:D18"/>
    <mergeCell ref="E18:F18"/>
    <mergeCell ref="C20:D20"/>
    <mergeCell ref="E20:F20"/>
    <mergeCell ref="G9:I9"/>
    <mergeCell ref="B10:L10"/>
    <mergeCell ref="C19:D19"/>
    <mergeCell ref="E19:F19"/>
    <mergeCell ref="C12:D12"/>
    <mergeCell ref="E12:F12"/>
    <mergeCell ref="G12:L25"/>
    <mergeCell ref="C13:D13"/>
    <mergeCell ref="E13:F13"/>
    <mergeCell ref="C14:D14"/>
    <mergeCell ref="E14:F14"/>
    <mergeCell ref="C15:D15"/>
    <mergeCell ref="E15:F15"/>
    <mergeCell ref="C16:D16"/>
    <mergeCell ref="E16:F16"/>
    <mergeCell ref="C17:D17"/>
    <mergeCell ref="C11:D11"/>
    <mergeCell ref="E11:F11"/>
    <mergeCell ref="G11:L11"/>
    <mergeCell ref="B2:L2"/>
    <mergeCell ref="C3:K3"/>
    <mergeCell ref="H5:K5"/>
    <mergeCell ref="B6:B9"/>
    <mergeCell ref="C6:D6"/>
    <mergeCell ref="E6:F6"/>
    <mergeCell ref="G6:J6"/>
    <mergeCell ref="K6:L6"/>
    <mergeCell ref="G7:I7"/>
    <mergeCell ref="C8:D8"/>
    <mergeCell ref="E8:F8"/>
    <mergeCell ref="G8:J8"/>
    <mergeCell ref="K8:L8"/>
  </mergeCells>
  <phoneticPr fontId="4"/>
  <pageMargins left="0.70866141732283472" right="0.51181102362204722" top="0.55118110236220474" bottom="0.55118110236220474" header="0.31496062992125984" footer="0.31496062992125984"/>
  <pageSetup paperSize="9" scale="6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69E38-CD73-4BA1-8803-3E567134EAC3}">
  <sheetPr codeName="Sheet3">
    <pageSetUpPr fitToPage="1"/>
  </sheetPr>
  <dimension ref="A1:AA60"/>
  <sheetViews>
    <sheetView workbookViewId="0"/>
  </sheetViews>
  <sheetFormatPr defaultRowHeight="18.75"/>
  <cols>
    <col min="1" max="1" width="4.125" style="228" customWidth="1"/>
    <col min="2" max="2" width="6.75" style="229" customWidth="1"/>
    <col min="3" max="3" width="22.5" style="228" customWidth="1"/>
    <col min="4" max="4" width="11.125" style="228" customWidth="1"/>
    <col min="5" max="5" width="5" style="229" customWidth="1"/>
    <col min="6" max="6" width="8.5" style="228" customWidth="1"/>
    <col min="7" max="7" width="9.375" style="329" customWidth="1"/>
    <col min="8" max="8" width="9.125" style="228" customWidth="1"/>
    <col min="9" max="20" width="8.5" style="330" customWidth="1"/>
    <col min="21" max="22" width="9.375" style="330" customWidth="1"/>
    <col min="23" max="23" width="9.375" style="333" customWidth="1"/>
    <col min="24" max="25" width="10.375" style="232" customWidth="1"/>
    <col min="26" max="27" width="9.125" style="228" customWidth="1"/>
    <col min="28" max="16384" width="9" style="228"/>
  </cols>
  <sheetData>
    <row r="1" spans="1:27" s="229" customFormat="1">
      <c r="A1" s="228"/>
      <c r="G1" s="230"/>
      <c r="I1" s="231"/>
      <c r="J1" s="231"/>
      <c r="K1" s="231"/>
      <c r="L1" s="231"/>
      <c r="M1" s="231"/>
      <c r="N1" s="231"/>
      <c r="O1" s="231"/>
      <c r="P1" s="231"/>
      <c r="Q1" s="231"/>
      <c r="R1" s="231"/>
      <c r="S1" s="231"/>
      <c r="T1" s="231"/>
      <c r="U1" s="231"/>
      <c r="V1" s="231"/>
      <c r="W1" s="230"/>
      <c r="X1" s="232"/>
      <c r="Y1" s="232"/>
    </row>
    <row r="2" spans="1:27" s="229" customFormat="1" ht="30">
      <c r="A2" s="228"/>
      <c r="B2" s="233" t="s">
        <v>166</v>
      </c>
      <c r="G2" s="230"/>
      <c r="I2" s="231"/>
      <c r="J2" s="231"/>
      <c r="K2" s="234"/>
      <c r="L2" s="235"/>
      <c r="M2" s="235"/>
      <c r="N2" s="235"/>
      <c r="O2" s="236" t="s">
        <v>73</v>
      </c>
      <c r="P2" s="875" t="str">
        <f>IF('C-1①経費内訳（１年目）'!C3="","",'C-1①経費内訳（１年目）'!C3)</f>
        <v/>
      </c>
      <c r="Q2" s="875"/>
      <c r="R2" s="875"/>
      <c r="S2" s="875"/>
      <c r="T2" s="875"/>
      <c r="U2" s="875"/>
      <c r="V2" s="875"/>
      <c r="W2" s="875"/>
      <c r="X2" s="232"/>
      <c r="Y2" s="232"/>
    </row>
    <row r="3" spans="1:27" s="229" customFormat="1" ht="25.5" customHeight="1">
      <c r="A3" s="228"/>
      <c r="B3" s="237"/>
      <c r="G3" s="230"/>
      <c r="I3" s="231"/>
      <c r="J3" s="231"/>
      <c r="K3" s="238"/>
      <c r="L3" s="238"/>
      <c r="M3" s="238"/>
      <c r="N3" s="238"/>
      <c r="O3" s="238"/>
      <c r="P3" s="238"/>
      <c r="Q3" s="231"/>
      <c r="R3" s="231"/>
      <c r="S3" s="231"/>
      <c r="T3" s="231"/>
      <c r="U3" s="231"/>
      <c r="V3" s="231"/>
      <c r="W3" s="230"/>
      <c r="X3" s="232"/>
      <c r="Y3" s="232"/>
    </row>
    <row r="4" spans="1:27" s="239" customFormat="1" ht="24.75" customHeight="1">
      <c r="B4" s="876" t="s">
        <v>74</v>
      </c>
      <c r="C4" s="877"/>
      <c r="D4" s="877"/>
      <c r="E4" s="877"/>
      <c r="F4" s="877"/>
      <c r="G4" s="877"/>
      <c r="H4" s="878"/>
      <c r="I4" s="879" t="s">
        <v>75</v>
      </c>
      <c r="J4" s="880"/>
      <c r="K4" s="880"/>
      <c r="L4" s="880"/>
      <c r="M4" s="880"/>
      <c r="N4" s="880"/>
      <c r="O4" s="880"/>
      <c r="P4" s="880"/>
      <c r="Q4" s="880"/>
      <c r="R4" s="880"/>
      <c r="S4" s="880"/>
      <c r="T4" s="880"/>
      <c r="U4" s="881"/>
      <c r="V4" s="882" t="s">
        <v>76</v>
      </c>
      <c r="W4" s="885" t="s">
        <v>77</v>
      </c>
      <c r="X4" s="902" t="s">
        <v>78</v>
      </c>
      <c r="Y4" s="907" t="s">
        <v>79</v>
      </c>
      <c r="Z4" s="892" t="s">
        <v>80</v>
      </c>
      <c r="AA4" s="892" t="s">
        <v>81</v>
      </c>
    </row>
    <row r="5" spans="1:27" s="239" customFormat="1" ht="26.25" customHeight="1">
      <c r="B5" s="895" t="s">
        <v>82</v>
      </c>
      <c r="C5" s="895" t="s">
        <v>83</v>
      </c>
      <c r="D5" s="876" t="s">
        <v>84</v>
      </c>
      <c r="E5" s="877"/>
      <c r="F5" s="877"/>
      <c r="G5" s="877"/>
      <c r="H5" s="878"/>
      <c r="I5" s="879" t="s">
        <v>225</v>
      </c>
      <c r="J5" s="880"/>
      <c r="K5" s="880"/>
      <c r="L5" s="880"/>
      <c r="M5" s="880"/>
      <c r="N5" s="880"/>
      <c r="O5" s="880"/>
      <c r="P5" s="880"/>
      <c r="Q5" s="881"/>
      <c r="R5" s="240" t="s">
        <v>226</v>
      </c>
      <c r="S5" s="240" t="s">
        <v>85</v>
      </c>
      <c r="T5" s="240" t="s">
        <v>227</v>
      </c>
      <c r="U5" s="898" t="s">
        <v>86</v>
      </c>
      <c r="V5" s="883"/>
      <c r="W5" s="886"/>
      <c r="X5" s="903"/>
      <c r="Y5" s="908"/>
      <c r="Z5" s="893"/>
      <c r="AA5" s="893"/>
    </row>
    <row r="6" spans="1:27" s="241" customFormat="1" ht="55.5" customHeight="1">
      <c r="B6" s="896"/>
      <c r="C6" s="896"/>
      <c r="D6" s="895" t="s">
        <v>87</v>
      </c>
      <c r="E6" s="888" t="s">
        <v>88</v>
      </c>
      <c r="F6" s="888" t="s">
        <v>89</v>
      </c>
      <c r="G6" s="890" t="s">
        <v>90</v>
      </c>
      <c r="H6" s="888" t="s">
        <v>228</v>
      </c>
      <c r="I6" s="879" t="s">
        <v>229</v>
      </c>
      <c r="J6" s="880"/>
      <c r="K6" s="880"/>
      <c r="L6" s="880"/>
      <c r="M6" s="880"/>
      <c r="N6" s="881"/>
      <c r="O6" s="898" t="s">
        <v>230</v>
      </c>
      <c r="P6" s="898" t="s">
        <v>231</v>
      </c>
      <c r="Q6" s="898" t="s">
        <v>91</v>
      </c>
      <c r="R6" s="905" t="s">
        <v>226</v>
      </c>
      <c r="S6" s="905" t="s">
        <v>85</v>
      </c>
      <c r="T6" s="905" t="s">
        <v>227</v>
      </c>
      <c r="U6" s="899"/>
      <c r="V6" s="883"/>
      <c r="W6" s="886"/>
      <c r="X6" s="903"/>
      <c r="Y6" s="908"/>
      <c r="Z6" s="893"/>
      <c r="AA6" s="893"/>
    </row>
    <row r="7" spans="1:27" s="241" customFormat="1" ht="37.5">
      <c r="B7" s="897"/>
      <c r="C7" s="897"/>
      <c r="D7" s="897"/>
      <c r="E7" s="901"/>
      <c r="F7" s="889"/>
      <c r="G7" s="891"/>
      <c r="H7" s="889"/>
      <c r="I7" s="240" t="s">
        <v>232</v>
      </c>
      <c r="J7" s="240" t="s">
        <v>233</v>
      </c>
      <c r="K7" s="242" t="s">
        <v>234</v>
      </c>
      <c r="L7" s="242" t="s">
        <v>235</v>
      </c>
      <c r="M7" s="242" t="s">
        <v>92</v>
      </c>
      <c r="N7" s="242" t="s">
        <v>236</v>
      </c>
      <c r="O7" s="900"/>
      <c r="P7" s="900"/>
      <c r="Q7" s="900"/>
      <c r="R7" s="906"/>
      <c r="S7" s="906"/>
      <c r="T7" s="906"/>
      <c r="U7" s="900"/>
      <c r="V7" s="884"/>
      <c r="W7" s="887"/>
      <c r="X7" s="904"/>
      <c r="Y7" s="909"/>
      <c r="Z7" s="894"/>
      <c r="AA7" s="894"/>
    </row>
    <row r="8" spans="1:27" ht="20.100000000000001" customHeight="1">
      <c r="B8" s="910" t="s">
        <v>265</v>
      </c>
      <c r="C8" s="911"/>
      <c r="D8" s="243"/>
      <c r="E8" s="244"/>
      <c r="F8" s="10"/>
      <c r="G8" s="245"/>
      <c r="H8" s="246"/>
      <c r="I8" s="247"/>
      <c r="J8" s="247"/>
      <c r="K8" s="247"/>
      <c r="L8" s="248"/>
      <c r="M8" s="248"/>
      <c r="N8" s="248"/>
      <c r="O8" s="247"/>
      <c r="P8" s="247"/>
      <c r="Q8" s="247"/>
      <c r="R8" s="247"/>
      <c r="S8" s="247"/>
      <c r="T8" s="247"/>
      <c r="U8" s="247">
        <f>SUM(I8:T8)</f>
        <v>0</v>
      </c>
      <c r="V8" s="247"/>
      <c r="W8" s="249">
        <f>SUM(U8,V8)</f>
        <v>0</v>
      </c>
      <c r="X8" s="250" t="s">
        <v>93</v>
      </c>
      <c r="Y8" s="250" t="s">
        <v>93</v>
      </c>
      <c r="Z8" s="250" t="s">
        <v>93</v>
      </c>
      <c r="AA8" s="250" t="s">
        <v>93</v>
      </c>
    </row>
    <row r="9" spans="1:27" ht="20.100000000000001" customHeight="1">
      <c r="B9" s="251">
        <v>1</v>
      </c>
      <c r="C9" s="252"/>
      <c r="D9" s="253"/>
      <c r="E9" s="254"/>
      <c r="F9" s="11"/>
      <c r="G9" s="245" t="str">
        <f>IF(OR(E9="",F9=""),"",E9*F9)</f>
        <v/>
      </c>
      <c r="H9" s="246"/>
      <c r="I9" s="247"/>
      <c r="J9" s="247"/>
      <c r="K9" s="247"/>
      <c r="L9" s="248"/>
      <c r="M9" s="248"/>
      <c r="N9" s="248"/>
      <c r="O9" s="247"/>
      <c r="P9" s="247"/>
      <c r="Q9" s="247"/>
      <c r="R9" s="247"/>
      <c r="S9" s="247"/>
      <c r="T9" s="247"/>
      <c r="U9" s="247">
        <f t="shared" ref="U9:U13" si="0">SUM(I9:T9)</f>
        <v>0</v>
      </c>
      <c r="V9" s="247"/>
      <c r="W9" s="249">
        <f t="shared" ref="W9:W17" si="1">SUM(U9,V9)</f>
        <v>0</v>
      </c>
      <c r="X9" s="255" t="str">
        <f>IF($G9="","",IF(E9*F9=G9,"○","×"))</f>
        <v/>
      </c>
      <c r="Y9" s="256" t="str">
        <f t="shared" ref="Y9:Y31" si="2">IF($G9="","",IF(G9=W9,"○","×"))</f>
        <v/>
      </c>
      <c r="Z9" s="256" t="str">
        <f t="shared" ref="Z9:AA24" si="3">IF($G9="","",IF(INT(E9)=E9,"ー","あり"))</f>
        <v/>
      </c>
      <c r="AA9" s="256" t="str">
        <f t="shared" si="3"/>
        <v/>
      </c>
    </row>
    <row r="10" spans="1:27" ht="20.100000000000001" customHeight="1">
      <c r="B10" s="251">
        <v>2</v>
      </c>
      <c r="C10" s="252"/>
      <c r="D10" s="253"/>
      <c r="E10" s="254"/>
      <c r="F10" s="11"/>
      <c r="G10" s="245" t="str">
        <f t="shared" ref="G10:G25" si="4">IF(OR(E10="",F10=""),"",E10*F10)</f>
        <v/>
      </c>
      <c r="H10" s="246"/>
      <c r="I10" s="247"/>
      <c r="J10" s="247"/>
      <c r="K10" s="247"/>
      <c r="L10" s="248"/>
      <c r="M10" s="248"/>
      <c r="N10" s="248"/>
      <c r="O10" s="247"/>
      <c r="P10" s="247"/>
      <c r="Q10" s="247"/>
      <c r="R10" s="247"/>
      <c r="S10" s="247"/>
      <c r="T10" s="247"/>
      <c r="U10" s="247">
        <f t="shared" si="0"/>
        <v>0</v>
      </c>
      <c r="V10" s="247"/>
      <c r="W10" s="249">
        <f t="shared" si="1"/>
        <v>0</v>
      </c>
      <c r="X10" s="255" t="str">
        <f t="shared" ref="X10:X25" si="5">IF($G10="","",IF(E10*F10=G10,"○","×"))</f>
        <v/>
      </c>
      <c r="Y10" s="256" t="str">
        <f t="shared" si="2"/>
        <v/>
      </c>
      <c r="Z10" s="256" t="str">
        <f t="shared" si="3"/>
        <v/>
      </c>
      <c r="AA10" s="256" t="str">
        <f t="shared" si="3"/>
        <v/>
      </c>
    </row>
    <row r="11" spans="1:27" ht="20.100000000000001" customHeight="1">
      <c r="B11" s="251">
        <v>3</v>
      </c>
      <c r="C11" s="252"/>
      <c r="D11" s="253"/>
      <c r="E11" s="254"/>
      <c r="F11" s="11"/>
      <c r="G11" s="245" t="str">
        <f t="shared" si="4"/>
        <v/>
      </c>
      <c r="H11" s="246"/>
      <c r="I11" s="247"/>
      <c r="J11" s="247"/>
      <c r="K11" s="247"/>
      <c r="L11" s="248"/>
      <c r="M11" s="248"/>
      <c r="N11" s="248"/>
      <c r="O11" s="247"/>
      <c r="P11" s="247"/>
      <c r="Q11" s="247"/>
      <c r="R11" s="247"/>
      <c r="S11" s="247"/>
      <c r="T11" s="247"/>
      <c r="U11" s="247">
        <f t="shared" si="0"/>
        <v>0</v>
      </c>
      <c r="V11" s="247"/>
      <c r="W11" s="249">
        <f t="shared" si="1"/>
        <v>0</v>
      </c>
      <c r="X11" s="255" t="str">
        <f t="shared" si="5"/>
        <v/>
      </c>
      <c r="Y11" s="256" t="str">
        <f t="shared" si="2"/>
        <v/>
      </c>
      <c r="Z11" s="256" t="str">
        <f t="shared" si="3"/>
        <v/>
      </c>
      <c r="AA11" s="256" t="str">
        <f t="shared" si="3"/>
        <v/>
      </c>
    </row>
    <row r="12" spans="1:27" ht="20.100000000000001" customHeight="1">
      <c r="B12" s="251">
        <v>4</v>
      </c>
      <c r="C12" s="252"/>
      <c r="D12" s="253"/>
      <c r="E12" s="254"/>
      <c r="F12" s="11"/>
      <c r="G12" s="245" t="str">
        <f t="shared" si="4"/>
        <v/>
      </c>
      <c r="H12" s="246"/>
      <c r="I12" s="247"/>
      <c r="J12" s="247"/>
      <c r="K12" s="247"/>
      <c r="L12" s="248"/>
      <c r="M12" s="248"/>
      <c r="N12" s="248"/>
      <c r="O12" s="247"/>
      <c r="P12" s="247"/>
      <c r="Q12" s="247"/>
      <c r="R12" s="247"/>
      <c r="S12" s="247"/>
      <c r="T12" s="247"/>
      <c r="U12" s="247">
        <f t="shared" si="0"/>
        <v>0</v>
      </c>
      <c r="V12" s="247"/>
      <c r="W12" s="249">
        <f t="shared" si="1"/>
        <v>0</v>
      </c>
      <c r="X12" s="255" t="str">
        <f t="shared" si="5"/>
        <v/>
      </c>
      <c r="Y12" s="256" t="str">
        <f t="shared" si="2"/>
        <v/>
      </c>
      <c r="Z12" s="256" t="str">
        <f t="shared" si="3"/>
        <v/>
      </c>
      <c r="AA12" s="256" t="str">
        <f t="shared" si="3"/>
        <v/>
      </c>
    </row>
    <row r="13" spans="1:27" ht="20.100000000000001" customHeight="1">
      <c r="B13" s="251">
        <v>5</v>
      </c>
      <c r="C13" s="252"/>
      <c r="D13" s="253"/>
      <c r="E13" s="254"/>
      <c r="F13" s="11"/>
      <c r="G13" s="245" t="str">
        <f t="shared" si="4"/>
        <v/>
      </c>
      <c r="H13" s="246"/>
      <c r="I13" s="247"/>
      <c r="J13" s="247"/>
      <c r="K13" s="247"/>
      <c r="L13" s="248"/>
      <c r="M13" s="248"/>
      <c r="N13" s="248"/>
      <c r="O13" s="247"/>
      <c r="P13" s="247"/>
      <c r="Q13" s="247"/>
      <c r="R13" s="247"/>
      <c r="S13" s="247"/>
      <c r="T13" s="247"/>
      <c r="U13" s="247">
        <f t="shared" si="0"/>
        <v>0</v>
      </c>
      <c r="V13" s="247"/>
      <c r="W13" s="249">
        <f t="shared" si="1"/>
        <v>0</v>
      </c>
      <c r="X13" s="255" t="str">
        <f t="shared" si="5"/>
        <v/>
      </c>
      <c r="Y13" s="256" t="str">
        <f t="shared" si="2"/>
        <v/>
      </c>
      <c r="Z13" s="256" t="str">
        <f t="shared" si="3"/>
        <v/>
      </c>
      <c r="AA13" s="256" t="str">
        <f t="shared" si="3"/>
        <v/>
      </c>
    </row>
    <row r="14" spans="1:27" ht="20.100000000000001" customHeight="1">
      <c r="B14" s="251">
        <v>6</v>
      </c>
      <c r="C14" s="252"/>
      <c r="D14" s="253"/>
      <c r="E14" s="254"/>
      <c r="F14" s="11"/>
      <c r="G14" s="245" t="str">
        <f t="shared" si="4"/>
        <v/>
      </c>
      <c r="H14" s="246"/>
      <c r="I14" s="247"/>
      <c r="J14" s="247"/>
      <c r="K14" s="247"/>
      <c r="L14" s="248"/>
      <c r="M14" s="248"/>
      <c r="N14" s="248"/>
      <c r="O14" s="247"/>
      <c r="P14" s="247"/>
      <c r="Q14" s="247"/>
      <c r="R14" s="247"/>
      <c r="S14" s="247"/>
      <c r="T14" s="247"/>
      <c r="U14" s="247">
        <f t="shared" ref="U14:U25" si="6">SUM(I14:T14)</f>
        <v>0</v>
      </c>
      <c r="V14" s="247"/>
      <c r="W14" s="249">
        <f t="shared" si="1"/>
        <v>0</v>
      </c>
      <c r="X14" s="255" t="str">
        <f t="shared" si="5"/>
        <v/>
      </c>
      <c r="Y14" s="256" t="str">
        <f t="shared" si="2"/>
        <v/>
      </c>
      <c r="Z14" s="256" t="str">
        <f t="shared" si="3"/>
        <v/>
      </c>
      <c r="AA14" s="256" t="str">
        <f t="shared" si="3"/>
        <v/>
      </c>
    </row>
    <row r="15" spans="1:27" ht="20.100000000000001" customHeight="1">
      <c r="B15" s="251">
        <v>7</v>
      </c>
      <c r="C15" s="252"/>
      <c r="D15" s="253"/>
      <c r="E15" s="254"/>
      <c r="F15" s="11"/>
      <c r="G15" s="245" t="str">
        <f t="shared" si="4"/>
        <v/>
      </c>
      <c r="H15" s="246"/>
      <c r="I15" s="247"/>
      <c r="J15" s="247"/>
      <c r="K15" s="247"/>
      <c r="L15" s="248"/>
      <c r="M15" s="248"/>
      <c r="N15" s="248"/>
      <c r="O15" s="247"/>
      <c r="P15" s="247"/>
      <c r="Q15" s="247"/>
      <c r="R15" s="247"/>
      <c r="S15" s="247"/>
      <c r="T15" s="247"/>
      <c r="U15" s="247">
        <f t="shared" si="6"/>
        <v>0</v>
      </c>
      <c r="V15" s="247"/>
      <c r="W15" s="249">
        <f t="shared" si="1"/>
        <v>0</v>
      </c>
      <c r="X15" s="255" t="str">
        <f t="shared" si="5"/>
        <v/>
      </c>
      <c r="Y15" s="256" t="str">
        <f t="shared" si="2"/>
        <v/>
      </c>
      <c r="Z15" s="256" t="str">
        <f t="shared" si="3"/>
        <v/>
      </c>
      <c r="AA15" s="256" t="str">
        <f t="shared" si="3"/>
        <v/>
      </c>
    </row>
    <row r="16" spans="1:27" ht="20.100000000000001" customHeight="1">
      <c r="B16" s="251">
        <v>8</v>
      </c>
      <c r="C16" s="252"/>
      <c r="D16" s="253"/>
      <c r="E16" s="254"/>
      <c r="F16" s="11"/>
      <c r="G16" s="245" t="str">
        <f t="shared" si="4"/>
        <v/>
      </c>
      <c r="H16" s="246"/>
      <c r="I16" s="247"/>
      <c r="J16" s="247"/>
      <c r="K16" s="247"/>
      <c r="L16" s="248"/>
      <c r="M16" s="248"/>
      <c r="N16" s="248"/>
      <c r="O16" s="247"/>
      <c r="P16" s="247"/>
      <c r="Q16" s="247"/>
      <c r="R16" s="247"/>
      <c r="S16" s="247"/>
      <c r="T16" s="247"/>
      <c r="U16" s="247">
        <f t="shared" si="6"/>
        <v>0</v>
      </c>
      <c r="V16" s="247"/>
      <c r="W16" s="249">
        <f t="shared" si="1"/>
        <v>0</v>
      </c>
      <c r="X16" s="255" t="str">
        <f t="shared" si="5"/>
        <v/>
      </c>
      <c r="Y16" s="256" t="str">
        <f t="shared" si="2"/>
        <v/>
      </c>
      <c r="Z16" s="256" t="str">
        <f t="shared" si="3"/>
        <v/>
      </c>
      <c r="AA16" s="256" t="str">
        <f t="shared" si="3"/>
        <v/>
      </c>
    </row>
    <row r="17" spans="2:27" ht="20.100000000000001" customHeight="1">
      <c r="B17" s="251">
        <v>9</v>
      </c>
      <c r="C17" s="252"/>
      <c r="D17" s="253"/>
      <c r="E17" s="254"/>
      <c r="F17" s="11"/>
      <c r="G17" s="245" t="str">
        <f t="shared" si="4"/>
        <v/>
      </c>
      <c r="H17" s="246"/>
      <c r="I17" s="247"/>
      <c r="J17" s="247"/>
      <c r="K17" s="247"/>
      <c r="L17" s="248"/>
      <c r="M17" s="248"/>
      <c r="N17" s="248"/>
      <c r="O17" s="247"/>
      <c r="P17" s="247"/>
      <c r="Q17" s="247"/>
      <c r="R17" s="247"/>
      <c r="S17" s="247"/>
      <c r="T17" s="247"/>
      <c r="U17" s="247">
        <f t="shared" si="6"/>
        <v>0</v>
      </c>
      <c r="V17" s="247"/>
      <c r="W17" s="249">
        <f t="shared" si="1"/>
        <v>0</v>
      </c>
      <c r="X17" s="255" t="str">
        <f t="shared" si="5"/>
        <v/>
      </c>
      <c r="Y17" s="256" t="str">
        <f t="shared" si="2"/>
        <v/>
      </c>
      <c r="Z17" s="256" t="str">
        <f t="shared" si="3"/>
        <v/>
      </c>
      <c r="AA17" s="256" t="str">
        <f t="shared" si="3"/>
        <v/>
      </c>
    </row>
    <row r="18" spans="2:27" ht="20.100000000000001" customHeight="1">
      <c r="B18" s="251">
        <v>10</v>
      </c>
      <c r="C18" s="252"/>
      <c r="D18" s="253"/>
      <c r="E18" s="254"/>
      <c r="F18" s="11"/>
      <c r="G18" s="245" t="str">
        <f t="shared" si="4"/>
        <v/>
      </c>
      <c r="H18" s="246"/>
      <c r="I18" s="247"/>
      <c r="J18" s="247"/>
      <c r="K18" s="247"/>
      <c r="L18" s="248"/>
      <c r="M18" s="248"/>
      <c r="N18" s="248"/>
      <c r="O18" s="247"/>
      <c r="P18" s="247"/>
      <c r="Q18" s="247"/>
      <c r="R18" s="247"/>
      <c r="S18" s="247"/>
      <c r="T18" s="247"/>
      <c r="U18" s="247">
        <f t="shared" si="6"/>
        <v>0</v>
      </c>
      <c r="V18" s="247"/>
      <c r="W18" s="249">
        <f>SUM(U18,V18)</f>
        <v>0</v>
      </c>
      <c r="X18" s="255" t="str">
        <f t="shared" si="5"/>
        <v/>
      </c>
      <c r="Y18" s="256" t="str">
        <f t="shared" si="2"/>
        <v/>
      </c>
      <c r="Z18" s="256" t="str">
        <f t="shared" si="3"/>
        <v/>
      </c>
      <c r="AA18" s="256" t="str">
        <f t="shared" si="3"/>
        <v/>
      </c>
    </row>
    <row r="19" spans="2:27" ht="20.100000000000001" customHeight="1">
      <c r="B19" s="251">
        <v>11</v>
      </c>
      <c r="C19" s="257"/>
      <c r="D19" s="258"/>
      <c r="E19" s="259"/>
      <c r="F19" s="11"/>
      <c r="G19" s="245" t="str">
        <f t="shared" si="4"/>
        <v/>
      </c>
      <c r="H19" s="246"/>
      <c r="I19" s="247"/>
      <c r="J19" s="247" t="s">
        <v>129</v>
      </c>
      <c r="K19" s="247"/>
      <c r="L19" s="248"/>
      <c r="M19" s="248"/>
      <c r="N19" s="248"/>
      <c r="O19" s="247"/>
      <c r="P19" s="247"/>
      <c r="Q19" s="247"/>
      <c r="R19" s="247"/>
      <c r="S19" s="247"/>
      <c r="T19" s="247"/>
      <c r="U19" s="247">
        <f t="shared" si="6"/>
        <v>0</v>
      </c>
      <c r="V19" s="247"/>
      <c r="W19" s="249">
        <f t="shared" ref="W19:W22" si="7">SUM(U19,V19)</f>
        <v>0</v>
      </c>
      <c r="X19" s="255" t="str">
        <f t="shared" si="5"/>
        <v/>
      </c>
      <c r="Y19" s="256" t="str">
        <f t="shared" si="2"/>
        <v/>
      </c>
      <c r="Z19" s="256" t="str">
        <f t="shared" si="3"/>
        <v/>
      </c>
      <c r="AA19" s="256" t="str">
        <f t="shared" si="3"/>
        <v/>
      </c>
    </row>
    <row r="20" spans="2:27" ht="20.100000000000001" customHeight="1">
      <c r="B20" s="251">
        <v>12</v>
      </c>
      <c r="C20" s="257"/>
      <c r="D20" s="258"/>
      <c r="E20" s="259"/>
      <c r="F20" s="11"/>
      <c r="G20" s="245" t="str">
        <f t="shared" si="4"/>
        <v/>
      </c>
      <c r="H20" s="246"/>
      <c r="I20" s="247"/>
      <c r="J20" s="247"/>
      <c r="K20" s="247"/>
      <c r="L20" s="248"/>
      <c r="M20" s="248"/>
      <c r="N20" s="248"/>
      <c r="O20" s="247"/>
      <c r="P20" s="247"/>
      <c r="Q20" s="247"/>
      <c r="R20" s="247"/>
      <c r="S20" s="247"/>
      <c r="T20" s="247"/>
      <c r="U20" s="247">
        <f t="shared" si="6"/>
        <v>0</v>
      </c>
      <c r="V20" s="247"/>
      <c r="W20" s="249">
        <f t="shared" si="7"/>
        <v>0</v>
      </c>
      <c r="X20" s="255" t="str">
        <f t="shared" si="5"/>
        <v/>
      </c>
      <c r="Y20" s="256" t="str">
        <f>IF($G20="","",IF(G20=W20,"○","×"))</f>
        <v/>
      </c>
      <c r="Z20" s="256" t="str">
        <f t="shared" si="3"/>
        <v/>
      </c>
      <c r="AA20" s="256" t="str">
        <f t="shared" si="3"/>
        <v/>
      </c>
    </row>
    <row r="21" spans="2:27" ht="20.100000000000001" customHeight="1">
      <c r="B21" s="251">
        <v>13</v>
      </c>
      <c r="C21" s="257"/>
      <c r="D21" s="258"/>
      <c r="E21" s="259"/>
      <c r="F21" s="11"/>
      <c r="G21" s="245" t="str">
        <f t="shared" si="4"/>
        <v/>
      </c>
      <c r="H21" s="246"/>
      <c r="I21" s="247"/>
      <c r="J21" s="247"/>
      <c r="K21" s="247"/>
      <c r="L21" s="248"/>
      <c r="M21" s="248"/>
      <c r="N21" s="248"/>
      <c r="O21" s="247"/>
      <c r="P21" s="247"/>
      <c r="Q21" s="247"/>
      <c r="R21" s="247"/>
      <c r="S21" s="247"/>
      <c r="T21" s="247"/>
      <c r="U21" s="247">
        <f t="shared" si="6"/>
        <v>0</v>
      </c>
      <c r="V21" s="247"/>
      <c r="W21" s="249">
        <f t="shared" si="7"/>
        <v>0</v>
      </c>
      <c r="X21" s="255" t="str">
        <f t="shared" si="5"/>
        <v/>
      </c>
      <c r="Y21" s="256" t="str">
        <f t="shared" si="2"/>
        <v/>
      </c>
      <c r="Z21" s="256" t="str">
        <f t="shared" si="3"/>
        <v/>
      </c>
      <c r="AA21" s="256" t="str">
        <f t="shared" si="3"/>
        <v/>
      </c>
    </row>
    <row r="22" spans="2:27" ht="20.100000000000001" customHeight="1">
      <c r="B22" s="251">
        <v>14</v>
      </c>
      <c r="C22" s="257"/>
      <c r="D22" s="258"/>
      <c r="E22" s="259"/>
      <c r="F22" s="11"/>
      <c r="G22" s="245" t="str">
        <f t="shared" si="4"/>
        <v/>
      </c>
      <c r="H22" s="246"/>
      <c r="I22" s="247"/>
      <c r="J22" s="247"/>
      <c r="K22" s="247"/>
      <c r="L22" s="248"/>
      <c r="M22" s="248"/>
      <c r="N22" s="248"/>
      <c r="O22" s="247"/>
      <c r="P22" s="247"/>
      <c r="Q22" s="247"/>
      <c r="R22" s="247"/>
      <c r="S22" s="247"/>
      <c r="T22" s="247"/>
      <c r="U22" s="247">
        <f t="shared" si="6"/>
        <v>0</v>
      </c>
      <c r="V22" s="247"/>
      <c r="W22" s="249">
        <f t="shared" si="7"/>
        <v>0</v>
      </c>
      <c r="X22" s="255" t="str">
        <f t="shared" si="5"/>
        <v/>
      </c>
      <c r="Y22" s="256" t="str">
        <f t="shared" si="2"/>
        <v/>
      </c>
      <c r="Z22" s="256" t="str">
        <f t="shared" si="3"/>
        <v/>
      </c>
      <c r="AA22" s="256" t="str">
        <f t="shared" si="3"/>
        <v/>
      </c>
    </row>
    <row r="23" spans="2:27" ht="20.100000000000001" customHeight="1">
      <c r="B23" s="251">
        <v>15</v>
      </c>
      <c r="C23" s="257"/>
      <c r="D23" s="258"/>
      <c r="E23" s="259"/>
      <c r="F23" s="11"/>
      <c r="G23" s="245" t="str">
        <f t="shared" si="4"/>
        <v/>
      </c>
      <c r="H23" s="246"/>
      <c r="I23" s="247"/>
      <c r="J23" s="247"/>
      <c r="K23" s="247"/>
      <c r="L23" s="248"/>
      <c r="M23" s="248"/>
      <c r="N23" s="248"/>
      <c r="O23" s="247"/>
      <c r="P23" s="247"/>
      <c r="Q23" s="247"/>
      <c r="R23" s="247"/>
      <c r="S23" s="247"/>
      <c r="T23" s="247"/>
      <c r="U23" s="247">
        <f t="shared" si="6"/>
        <v>0</v>
      </c>
      <c r="V23" s="247"/>
      <c r="W23" s="249">
        <f>SUM(U23,V23)</f>
        <v>0</v>
      </c>
      <c r="X23" s="255" t="str">
        <f t="shared" si="5"/>
        <v/>
      </c>
      <c r="Y23" s="256" t="str">
        <f t="shared" si="2"/>
        <v/>
      </c>
      <c r="Z23" s="256" t="str">
        <f t="shared" si="3"/>
        <v/>
      </c>
      <c r="AA23" s="256" t="str">
        <f t="shared" si="3"/>
        <v/>
      </c>
    </row>
    <row r="24" spans="2:27" ht="20.100000000000001" customHeight="1">
      <c r="B24" s="260"/>
      <c r="C24" s="261"/>
      <c r="D24" s="262"/>
      <c r="E24" s="263"/>
      <c r="F24" s="12"/>
      <c r="G24" s="245" t="str">
        <f t="shared" si="4"/>
        <v/>
      </c>
      <c r="H24" s="264"/>
      <c r="I24" s="265"/>
      <c r="J24" s="265"/>
      <c r="K24" s="265"/>
      <c r="L24" s="266"/>
      <c r="M24" s="266"/>
      <c r="N24" s="266"/>
      <c r="O24" s="265"/>
      <c r="P24" s="265"/>
      <c r="Q24" s="265"/>
      <c r="R24" s="265"/>
      <c r="S24" s="265"/>
      <c r="T24" s="265"/>
      <c r="U24" s="247">
        <f t="shared" si="6"/>
        <v>0</v>
      </c>
      <c r="V24" s="265"/>
      <c r="W24" s="249">
        <f t="shared" ref="W24:W25" si="8">SUM(U24,V24)</f>
        <v>0</v>
      </c>
      <c r="X24" s="255" t="str">
        <f t="shared" si="5"/>
        <v/>
      </c>
      <c r="Y24" s="256" t="str">
        <f t="shared" si="2"/>
        <v/>
      </c>
      <c r="Z24" s="256" t="str">
        <f t="shared" si="3"/>
        <v/>
      </c>
      <c r="AA24" s="256" t="str">
        <f t="shared" si="3"/>
        <v/>
      </c>
    </row>
    <row r="25" spans="2:27" ht="20.100000000000001" customHeight="1">
      <c r="B25" s="260"/>
      <c r="C25" s="261"/>
      <c r="D25" s="262"/>
      <c r="E25" s="263"/>
      <c r="F25" s="12"/>
      <c r="G25" s="245" t="str">
        <f t="shared" si="4"/>
        <v/>
      </c>
      <c r="H25" s="264"/>
      <c r="I25" s="265"/>
      <c r="J25" s="265"/>
      <c r="K25" s="265"/>
      <c r="L25" s="266"/>
      <c r="M25" s="266"/>
      <c r="N25" s="266"/>
      <c r="O25" s="265"/>
      <c r="P25" s="265"/>
      <c r="Q25" s="265"/>
      <c r="R25" s="265"/>
      <c r="S25" s="265"/>
      <c r="T25" s="265"/>
      <c r="U25" s="247">
        <f t="shared" si="6"/>
        <v>0</v>
      </c>
      <c r="V25" s="265"/>
      <c r="W25" s="249">
        <f t="shared" si="8"/>
        <v>0</v>
      </c>
      <c r="X25" s="255" t="str">
        <f t="shared" si="5"/>
        <v/>
      </c>
      <c r="Y25" s="256" t="str">
        <f t="shared" si="2"/>
        <v/>
      </c>
      <c r="Z25" s="256" t="str">
        <f t="shared" ref="Z25:AA25" si="9">IF($G25="","",IF(INT(E25)=E25,"ー","あり"))</f>
        <v/>
      </c>
      <c r="AA25" s="256" t="str">
        <f t="shared" si="9"/>
        <v/>
      </c>
    </row>
    <row r="26" spans="2:27" ht="20.100000000000001" customHeight="1" thickBot="1">
      <c r="B26" s="267" t="s">
        <v>237</v>
      </c>
      <c r="C26" s="268"/>
      <c r="D26" s="268"/>
      <c r="E26" s="269"/>
      <c r="F26" s="270"/>
      <c r="G26" s="271">
        <f>SUM(G8:G25)</f>
        <v>0</v>
      </c>
      <c r="H26" s="272"/>
      <c r="I26" s="273">
        <f t="shared" ref="I26:W26" si="10">SUM(I8:I25)</f>
        <v>0</v>
      </c>
      <c r="J26" s="273">
        <f t="shared" si="10"/>
        <v>0</v>
      </c>
      <c r="K26" s="273">
        <f t="shared" si="10"/>
        <v>0</v>
      </c>
      <c r="L26" s="274"/>
      <c r="M26" s="274"/>
      <c r="N26" s="274"/>
      <c r="O26" s="273">
        <f t="shared" si="10"/>
        <v>0</v>
      </c>
      <c r="P26" s="273">
        <f t="shared" si="10"/>
        <v>0</v>
      </c>
      <c r="Q26" s="273">
        <f t="shared" si="10"/>
        <v>0</v>
      </c>
      <c r="R26" s="273">
        <f t="shared" si="10"/>
        <v>0</v>
      </c>
      <c r="S26" s="273">
        <f t="shared" si="10"/>
        <v>0</v>
      </c>
      <c r="T26" s="273">
        <f t="shared" si="10"/>
        <v>0</v>
      </c>
      <c r="U26" s="273">
        <f t="shared" si="10"/>
        <v>0</v>
      </c>
      <c r="V26" s="273">
        <f t="shared" si="10"/>
        <v>0</v>
      </c>
      <c r="W26" s="275">
        <f t="shared" si="10"/>
        <v>0</v>
      </c>
      <c r="X26" s="250" t="s">
        <v>93</v>
      </c>
      <c r="Y26" s="256" t="str">
        <f>IF($G26=0,"",IF(G26=W26,"○","×"))</f>
        <v/>
      </c>
      <c r="Z26" s="250" t="s">
        <v>93</v>
      </c>
      <c r="AA26" s="250" t="s">
        <v>93</v>
      </c>
    </row>
    <row r="27" spans="2:27" ht="20.100000000000001" customHeight="1">
      <c r="B27" s="912" t="s">
        <v>238</v>
      </c>
      <c r="C27" s="276" t="s">
        <v>239</v>
      </c>
      <c r="D27" s="277"/>
      <c r="E27" s="278"/>
      <c r="F27" s="279"/>
      <c r="G27" s="280"/>
      <c r="H27" s="281" t="s">
        <v>240</v>
      </c>
      <c r="I27" s="282"/>
      <c r="J27" s="282"/>
      <c r="K27" s="282"/>
      <c r="L27" s="283" t="str">
        <f>IF(G27="","",U27)</f>
        <v/>
      </c>
      <c r="M27" s="282"/>
      <c r="N27" s="282"/>
      <c r="O27" s="282"/>
      <c r="P27" s="282"/>
      <c r="Q27" s="282"/>
      <c r="R27" s="282"/>
      <c r="S27" s="282"/>
      <c r="T27" s="282"/>
      <c r="U27" s="283" t="str">
        <f>IF(OR($U$26=0,G27=""),"",ROUNDDOWN(G27*$U$26/$W$26,0))</f>
        <v/>
      </c>
      <c r="V27" s="283" t="str">
        <f>IF(U27="","",G27-U27)</f>
        <v/>
      </c>
      <c r="W27" s="284">
        <f>SUM(U27,V27)</f>
        <v>0</v>
      </c>
      <c r="X27" s="250" t="s">
        <v>93</v>
      </c>
      <c r="Y27" s="256" t="str">
        <f>IF($G27="","",IF(G27=W27,"○","×"))</f>
        <v/>
      </c>
      <c r="Z27" s="250" t="s">
        <v>93</v>
      </c>
      <c r="AA27" s="250" t="s">
        <v>93</v>
      </c>
    </row>
    <row r="28" spans="2:27" ht="20.100000000000001" customHeight="1">
      <c r="B28" s="913"/>
      <c r="C28" s="285" t="s">
        <v>241</v>
      </c>
      <c r="D28" s="286"/>
      <c r="E28" s="287"/>
      <c r="F28" s="288"/>
      <c r="G28" s="245"/>
      <c r="H28" s="289" t="s">
        <v>240</v>
      </c>
      <c r="I28" s="248"/>
      <c r="J28" s="248"/>
      <c r="K28" s="248"/>
      <c r="L28" s="248"/>
      <c r="M28" s="247" t="str">
        <f>IF(G28="","",U28)</f>
        <v/>
      </c>
      <c r="N28" s="248"/>
      <c r="O28" s="248"/>
      <c r="P28" s="248"/>
      <c r="Q28" s="248"/>
      <c r="R28" s="248"/>
      <c r="S28" s="248"/>
      <c r="T28" s="248"/>
      <c r="U28" s="247" t="str">
        <f>IF(OR($U$26=0,G28=""),"",ROUNDDOWN(G28*$U$26/$W$26,0))</f>
        <v/>
      </c>
      <c r="V28" s="247" t="str">
        <f>IF(U28="","",G28-U28)</f>
        <v/>
      </c>
      <c r="W28" s="249">
        <f>SUM(U28,V28)</f>
        <v>0</v>
      </c>
      <c r="X28" s="250" t="s">
        <v>93</v>
      </c>
      <c r="Y28" s="256" t="str">
        <f t="shared" si="2"/>
        <v/>
      </c>
      <c r="Z28" s="250" t="s">
        <v>93</v>
      </c>
      <c r="AA28" s="250" t="s">
        <v>93</v>
      </c>
    </row>
    <row r="29" spans="2:27" ht="20.100000000000001" customHeight="1" thickBot="1">
      <c r="B29" s="914"/>
      <c r="C29" s="290" t="s">
        <v>242</v>
      </c>
      <c r="D29" s="291"/>
      <c r="E29" s="292"/>
      <c r="F29" s="270"/>
      <c r="G29" s="271"/>
      <c r="H29" s="293" t="s">
        <v>240</v>
      </c>
      <c r="I29" s="274"/>
      <c r="J29" s="274"/>
      <c r="K29" s="274"/>
      <c r="L29" s="274"/>
      <c r="M29" s="274"/>
      <c r="N29" s="273" t="str">
        <f>IF(G29="","",U29)</f>
        <v/>
      </c>
      <c r="O29" s="274"/>
      <c r="P29" s="274"/>
      <c r="Q29" s="274"/>
      <c r="R29" s="274"/>
      <c r="S29" s="274"/>
      <c r="T29" s="274"/>
      <c r="U29" s="273" t="str">
        <f>IF(OR($U$26=0,G29=""),"",ROUNDDOWN(G29*$U$26/$W$26,0))</f>
        <v/>
      </c>
      <c r="V29" s="273" t="str">
        <f t="shared" ref="V29:V31" si="11">IF(U29="","",G29-U29)</f>
        <v/>
      </c>
      <c r="W29" s="275">
        <f t="shared" ref="W29" si="12">SUM(U29,V29)</f>
        <v>0</v>
      </c>
      <c r="X29" s="250" t="s">
        <v>93</v>
      </c>
      <c r="Y29" s="256" t="str">
        <f t="shared" si="2"/>
        <v/>
      </c>
      <c r="Z29" s="250" t="s">
        <v>93</v>
      </c>
      <c r="AA29" s="250" t="s">
        <v>93</v>
      </c>
    </row>
    <row r="30" spans="2:27" ht="20.100000000000001" customHeight="1">
      <c r="B30" s="294"/>
      <c r="C30" s="295" t="s">
        <v>243</v>
      </c>
      <c r="D30" s="296"/>
      <c r="E30" s="297"/>
      <c r="F30" s="298"/>
      <c r="G30" s="299"/>
      <c r="H30" s="300" t="s">
        <v>240</v>
      </c>
      <c r="I30" s="301"/>
      <c r="J30" s="301"/>
      <c r="K30" s="301"/>
      <c r="L30" s="301"/>
      <c r="M30" s="301"/>
      <c r="N30" s="301"/>
      <c r="O30" s="301"/>
      <c r="P30" s="301"/>
      <c r="Q30" s="302" t="str">
        <f>IF(G30="","",U30)</f>
        <v/>
      </c>
      <c r="R30" s="301"/>
      <c r="S30" s="301"/>
      <c r="T30" s="301"/>
      <c r="U30" s="302" t="str">
        <f>IF(OR($U$26=0,G30=""),"",ROUNDDOWN(G30*$U$26/$W$26,0))</f>
        <v/>
      </c>
      <c r="V30" s="302" t="str">
        <f>IF(U30="","",G30-U30)</f>
        <v/>
      </c>
      <c r="W30" s="303">
        <f>SUM(U30,V30)</f>
        <v>0</v>
      </c>
      <c r="X30" s="250" t="s">
        <v>93</v>
      </c>
      <c r="Y30" s="256" t="str">
        <f t="shared" si="2"/>
        <v/>
      </c>
      <c r="Z30" s="250" t="s">
        <v>93</v>
      </c>
      <c r="AA30" s="250" t="s">
        <v>93</v>
      </c>
    </row>
    <row r="31" spans="2:27" ht="20.100000000000001" customHeight="1">
      <c r="B31" s="304"/>
      <c r="C31" s="305" t="s">
        <v>244</v>
      </c>
      <c r="D31" s="286"/>
      <c r="E31" s="287"/>
      <c r="F31" s="288"/>
      <c r="G31" s="245"/>
      <c r="H31" s="289"/>
      <c r="I31" s="248"/>
      <c r="J31" s="248"/>
      <c r="K31" s="248"/>
      <c r="L31" s="248"/>
      <c r="M31" s="248"/>
      <c r="N31" s="248"/>
      <c r="O31" s="248"/>
      <c r="P31" s="248"/>
      <c r="Q31" s="247" t="str">
        <f>IF(G31="","",U31)</f>
        <v/>
      </c>
      <c r="R31" s="248"/>
      <c r="S31" s="248"/>
      <c r="T31" s="248"/>
      <c r="U31" s="247" t="str">
        <f>IF(OR($U$26=0,G31=""),"",ROUNDDOWN(G31*$U$26/$W$26,0))</f>
        <v/>
      </c>
      <c r="V31" s="247" t="str">
        <f t="shared" si="11"/>
        <v/>
      </c>
      <c r="W31" s="249">
        <f>SUM(U31,V31)</f>
        <v>0</v>
      </c>
      <c r="X31" s="250" t="s">
        <v>93</v>
      </c>
      <c r="Y31" s="256" t="str">
        <f t="shared" si="2"/>
        <v/>
      </c>
      <c r="Z31" s="250" t="s">
        <v>93</v>
      </c>
      <c r="AA31" s="250" t="s">
        <v>93</v>
      </c>
    </row>
    <row r="32" spans="2:27" ht="20.100000000000001" customHeight="1" thickBot="1">
      <c r="B32" s="267" t="s">
        <v>237</v>
      </c>
      <c r="C32" s="306"/>
      <c r="D32" s="306"/>
      <c r="E32" s="307"/>
      <c r="F32" s="307"/>
      <c r="G32" s="271">
        <f>SUM(G27:G31)</f>
        <v>0</v>
      </c>
      <c r="H32" s="307"/>
      <c r="I32" s="274"/>
      <c r="J32" s="274"/>
      <c r="K32" s="274"/>
      <c r="L32" s="273">
        <f t="shared" ref="L32:W32" si="13">SUM(L27:L31)</f>
        <v>0</v>
      </c>
      <c r="M32" s="273">
        <f t="shared" si="13"/>
        <v>0</v>
      </c>
      <c r="N32" s="273">
        <f t="shared" si="13"/>
        <v>0</v>
      </c>
      <c r="O32" s="273">
        <f t="shared" si="13"/>
        <v>0</v>
      </c>
      <c r="P32" s="273">
        <f t="shared" si="13"/>
        <v>0</v>
      </c>
      <c r="Q32" s="273">
        <f t="shared" si="13"/>
        <v>0</v>
      </c>
      <c r="R32" s="273">
        <f t="shared" si="13"/>
        <v>0</v>
      </c>
      <c r="S32" s="273">
        <f t="shared" si="13"/>
        <v>0</v>
      </c>
      <c r="T32" s="273">
        <f t="shared" si="13"/>
        <v>0</v>
      </c>
      <c r="U32" s="273">
        <f t="shared" si="13"/>
        <v>0</v>
      </c>
      <c r="V32" s="273">
        <f t="shared" si="13"/>
        <v>0</v>
      </c>
      <c r="W32" s="273">
        <f t="shared" si="13"/>
        <v>0</v>
      </c>
      <c r="X32" s="250" t="s">
        <v>93</v>
      </c>
      <c r="Y32" s="256" t="str">
        <f>IF($G32=0,"",IF(G32=W32,"○","×"))</f>
        <v/>
      </c>
      <c r="Z32" s="250" t="s">
        <v>93</v>
      </c>
      <c r="AA32" s="250" t="s">
        <v>93</v>
      </c>
    </row>
    <row r="33" spans="2:27" ht="20.100000000000001" customHeight="1" thickBot="1">
      <c r="B33" s="308" t="s">
        <v>245</v>
      </c>
      <c r="C33" s="309"/>
      <c r="D33" s="309"/>
      <c r="E33" s="310"/>
      <c r="F33" s="310"/>
      <c r="G33" s="311">
        <f>SUM(G26,G32)</f>
        <v>0</v>
      </c>
      <c r="H33" s="310"/>
      <c r="I33" s="312">
        <f t="shared" ref="I33:W33" si="14">SUM(I26,I32)</f>
        <v>0</v>
      </c>
      <c r="J33" s="312">
        <f t="shared" si="14"/>
        <v>0</v>
      </c>
      <c r="K33" s="312">
        <f t="shared" si="14"/>
        <v>0</v>
      </c>
      <c r="L33" s="312">
        <f t="shared" si="14"/>
        <v>0</v>
      </c>
      <c r="M33" s="312">
        <f t="shared" si="14"/>
        <v>0</v>
      </c>
      <c r="N33" s="312">
        <f t="shared" si="14"/>
        <v>0</v>
      </c>
      <c r="O33" s="312">
        <f t="shared" si="14"/>
        <v>0</v>
      </c>
      <c r="P33" s="312">
        <f t="shared" si="14"/>
        <v>0</v>
      </c>
      <c r="Q33" s="312">
        <f t="shared" si="14"/>
        <v>0</v>
      </c>
      <c r="R33" s="312">
        <f t="shared" si="14"/>
        <v>0</v>
      </c>
      <c r="S33" s="312">
        <f t="shared" si="14"/>
        <v>0</v>
      </c>
      <c r="T33" s="312">
        <f t="shared" si="14"/>
        <v>0</v>
      </c>
      <c r="U33" s="312">
        <f>SUM(U26,U32)</f>
        <v>0</v>
      </c>
      <c r="V33" s="312">
        <f t="shared" si="14"/>
        <v>0</v>
      </c>
      <c r="W33" s="312">
        <f t="shared" si="14"/>
        <v>0</v>
      </c>
      <c r="X33" s="250" t="s">
        <v>93</v>
      </c>
      <c r="Y33" s="256" t="str">
        <f>IF($G33=0,"",IF(G33=W33,"○","×"))</f>
        <v/>
      </c>
      <c r="Z33" s="250" t="s">
        <v>93</v>
      </c>
      <c r="AA33" s="250" t="s">
        <v>93</v>
      </c>
    </row>
    <row r="34" spans="2:27" ht="20.100000000000001" customHeight="1">
      <c r="B34" s="253" t="s">
        <v>246</v>
      </c>
      <c r="C34" s="484"/>
      <c r="D34" s="243"/>
      <c r="E34" s="244"/>
      <c r="F34" s="10"/>
      <c r="G34" s="245"/>
      <c r="H34" s="246"/>
      <c r="I34" s="247"/>
      <c r="J34" s="247"/>
      <c r="K34" s="247"/>
      <c r="L34" s="248"/>
      <c r="M34" s="248"/>
      <c r="N34" s="248"/>
      <c r="O34" s="247"/>
      <c r="P34" s="247"/>
      <c r="Q34" s="247"/>
      <c r="R34" s="247"/>
      <c r="S34" s="247"/>
      <c r="T34" s="247"/>
      <c r="U34" s="247">
        <f>SUM(I34:T34)</f>
        <v>0</v>
      </c>
      <c r="V34" s="247"/>
      <c r="W34" s="249">
        <f>SUM(U34,V34)</f>
        <v>0</v>
      </c>
      <c r="X34" s="250" t="s">
        <v>93</v>
      </c>
      <c r="Y34" s="256" t="str">
        <f>IF($G34=0,"",IF(G34=W34,"○","×"))</f>
        <v/>
      </c>
      <c r="Z34" s="250" t="s">
        <v>93</v>
      </c>
      <c r="AA34" s="250" t="s">
        <v>93</v>
      </c>
    </row>
    <row r="35" spans="2:27" ht="20.100000000000001" customHeight="1">
      <c r="B35" s="251">
        <v>1</v>
      </c>
      <c r="C35" s="252"/>
      <c r="D35" s="253"/>
      <c r="E35" s="254"/>
      <c r="F35" s="11"/>
      <c r="G35" s="245" t="str">
        <f>IF(OR(E35="",F35=""),"",E35*F35)</f>
        <v/>
      </c>
      <c r="H35" s="246"/>
      <c r="I35" s="247"/>
      <c r="J35" s="247"/>
      <c r="K35" s="247"/>
      <c r="L35" s="248"/>
      <c r="M35" s="248"/>
      <c r="N35" s="248"/>
      <c r="O35" s="247"/>
      <c r="P35" s="247"/>
      <c r="Q35" s="247"/>
      <c r="R35" s="247"/>
      <c r="S35" s="247"/>
      <c r="T35" s="247"/>
      <c r="U35" s="247">
        <f t="shared" ref="U35:U39" si="15">SUM(I35:T35)</f>
        <v>0</v>
      </c>
      <c r="V35" s="247"/>
      <c r="W35" s="249">
        <f t="shared" ref="W35:W43" si="16">SUM(U35,V35)</f>
        <v>0</v>
      </c>
      <c r="X35" s="255" t="str">
        <f t="shared" ref="X35:X46" si="17">IF($G35="","",IF(E35*F35=G35,"○","×"))</f>
        <v/>
      </c>
      <c r="Y35" s="256" t="str">
        <f t="shared" ref="Y35:Y46" si="18">IF($G35="","",IF(G35=W35,"○","×"))</f>
        <v/>
      </c>
      <c r="Z35" s="256" t="str">
        <f t="shared" ref="Z35:AA46" si="19">IF($G35="","",IF(INT(E35)=E35,"ー","あり"))</f>
        <v/>
      </c>
      <c r="AA35" s="256" t="str">
        <f t="shared" si="19"/>
        <v/>
      </c>
    </row>
    <row r="36" spans="2:27" ht="20.100000000000001" customHeight="1">
      <c r="B36" s="251">
        <v>2</v>
      </c>
      <c r="C36" s="252"/>
      <c r="D36" s="253"/>
      <c r="E36" s="254"/>
      <c r="F36" s="11"/>
      <c r="G36" s="245" t="str">
        <f t="shared" ref="G36:G46" si="20">IF(OR(E36="",F36=""),"",E36*F36)</f>
        <v/>
      </c>
      <c r="H36" s="246"/>
      <c r="I36" s="247"/>
      <c r="J36" s="247"/>
      <c r="K36" s="247"/>
      <c r="L36" s="248"/>
      <c r="M36" s="248"/>
      <c r="N36" s="248"/>
      <c r="O36" s="247"/>
      <c r="P36" s="247"/>
      <c r="Q36" s="247"/>
      <c r="R36" s="247"/>
      <c r="S36" s="247"/>
      <c r="T36" s="247"/>
      <c r="U36" s="247">
        <f t="shared" si="15"/>
        <v>0</v>
      </c>
      <c r="V36" s="247"/>
      <c r="W36" s="249">
        <f t="shared" si="16"/>
        <v>0</v>
      </c>
      <c r="X36" s="255" t="str">
        <f t="shared" si="17"/>
        <v/>
      </c>
      <c r="Y36" s="256" t="str">
        <f t="shared" si="18"/>
        <v/>
      </c>
      <c r="Z36" s="256" t="str">
        <f t="shared" si="19"/>
        <v/>
      </c>
      <c r="AA36" s="256" t="str">
        <f t="shared" si="19"/>
        <v/>
      </c>
    </row>
    <row r="37" spans="2:27" ht="20.100000000000001" customHeight="1">
      <c r="B37" s="251">
        <v>3</v>
      </c>
      <c r="C37" s="252"/>
      <c r="D37" s="253"/>
      <c r="E37" s="254"/>
      <c r="F37" s="11"/>
      <c r="G37" s="245" t="str">
        <f t="shared" si="20"/>
        <v/>
      </c>
      <c r="H37" s="246"/>
      <c r="I37" s="247"/>
      <c r="J37" s="247"/>
      <c r="K37" s="247"/>
      <c r="L37" s="248"/>
      <c r="M37" s="248"/>
      <c r="N37" s="248"/>
      <c r="O37" s="247"/>
      <c r="P37" s="247"/>
      <c r="Q37" s="247"/>
      <c r="R37" s="247"/>
      <c r="S37" s="247"/>
      <c r="T37" s="247"/>
      <c r="U37" s="247">
        <f t="shared" si="15"/>
        <v>0</v>
      </c>
      <c r="V37" s="247"/>
      <c r="W37" s="249">
        <f t="shared" si="16"/>
        <v>0</v>
      </c>
      <c r="X37" s="255" t="str">
        <f t="shared" si="17"/>
        <v/>
      </c>
      <c r="Y37" s="256" t="str">
        <f t="shared" si="18"/>
        <v/>
      </c>
      <c r="Z37" s="256" t="str">
        <f t="shared" si="19"/>
        <v/>
      </c>
      <c r="AA37" s="256" t="str">
        <f t="shared" si="19"/>
        <v/>
      </c>
    </row>
    <row r="38" spans="2:27" ht="20.100000000000001" customHeight="1">
      <c r="B38" s="251">
        <v>4</v>
      </c>
      <c r="C38" s="252"/>
      <c r="D38" s="253"/>
      <c r="E38" s="254"/>
      <c r="F38" s="11"/>
      <c r="G38" s="245" t="str">
        <f t="shared" si="20"/>
        <v/>
      </c>
      <c r="H38" s="246"/>
      <c r="I38" s="247"/>
      <c r="J38" s="247"/>
      <c r="K38" s="247"/>
      <c r="L38" s="248"/>
      <c r="M38" s="248"/>
      <c r="N38" s="248"/>
      <c r="O38" s="247"/>
      <c r="P38" s="247"/>
      <c r="Q38" s="247"/>
      <c r="R38" s="247"/>
      <c r="S38" s="247"/>
      <c r="T38" s="247"/>
      <c r="U38" s="247">
        <f t="shared" si="15"/>
        <v>0</v>
      </c>
      <c r="V38" s="247"/>
      <c r="W38" s="249">
        <f t="shared" si="16"/>
        <v>0</v>
      </c>
      <c r="X38" s="255" t="str">
        <f t="shared" si="17"/>
        <v/>
      </c>
      <c r="Y38" s="256" t="str">
        <f t="shared" si="18"/>
        <v/>
      </c>
      <c r="Z38" s="256" t="str">
        <f t="shared" si="19"/>
        <v/>
      </c>
      <c r="AA38" s="256" t="str">
        <f t="shared" si="19"/>
        <v/>
      </c>
    </row>
    <row r="39" spans="2:27" ht="20.100000000000001" customHeight="1">
      <c r="B39" s="251">
        <v>5</v>
      </c>
      <c r="C39" s="252"/>
      <c r="D39" s="253"/>
      <c r="E39" s="254"/>
      <c r="F39" s="11"/>
      <c r="G39" s="245" t="str">
        <f t="shared" si="20"/>
        <v/>
      </c>
      <c r="H39" s="246"/>
      <c r="I39" s="247"/>
      <c r="J39" s="247"/>
      <c r="K39" s="247"/>
      <c r="L39" s="248"/>
      <c r="M39" s="248"/>
      <c r="N39" s="248"/>
      <c r="O39" s="247"/>
      <c r="P39" s="247"/>
      <c r="Q39" s="247"/>
      <c r="R39" s="247"/>
      <c r="S39" s="247"/>
      <c r="T39" s="247"/>
      <c r="U39" s="247">
        <f t="shared" si="15"/>
        <v>0</v>
      </c>
      <c r="V39" s="247"/>
      <c r="W39" s="249">
        <f t="shared" si="16"/>
        <v>0</v>
      </c>
      <c r="X39" s="255" t="str">
        <f t="shared" si="17"/>
        <v/>
      </c>
      <c r="Y39" s="256" t="str">
        <f t="shared" si="18"/>
        <v/>
      </c>
      <c r="Z39" s="256" t="str">
        <f t="shared" si="19"/>
        <v/>
      </c>
      <c r="AA39" s="256" t="str">
        <f t="shared" si="19"/>
        <v/>
      </c>
    </row>
    <row r="40" spans="2:27" ht="20.100000000000001" customHeight="1">
      <c r="B40" s="251">
        <v>6</v>
      </c>
      <c r="C40" s="252"/>
      <c r="D40" s="253"/>
      <c r="E40" s="254"/>
      <c r="F40" s="11"/>
      <c r="G40" s="245" t="str">
        <f t="shared" si="20"/>
        <v/>
      </c>
      <c r="H40" s="246"/>
      <c r="I40" s="247"/>
      <c r="J40" s="247"/>
      <c r="K40" s="247"/>
      <c r="L40" s="248"/>
      <c r="M40" s="248"/>
      <c r="N40" s="248"/>
      <c r="O40" s="247"/>
      <c r="P40" s="247"/>
      <c r="Q40" s="247"/>
      <c r="R40" s="247"/>
      <c r="S40" s="247"/>
      <c r="T40" s="247"/>
      <c r="U40" s="247">
        <f t="shared" ref="U40:U44" si="21">SUM(I40:T40)</f>
        <v>0</v>
      </c>
      <c r="V40" s="247"/>
      <c r="W40" s="249">
        <f t="shared" si="16"/>
        <v>0</v>
      </c>
      <c r="X40" s="255" t="str">
        <f t="shared" si="17"/>
        <v/>
      </c>
      <c r="Y40" s="256" t="str">
        <f t="shared" si="18"/>
        <v/>
      </c>
      <c r="Z40" s="256" t="str">
        <f t="shared" si="19"/>
        <v/>
      </c>
      <c r="AA40" s="256" t="str">
        <f t="shared" si="19"/>
        <v/>
      </c>
    </row>
    <row r="41" spans="2:27" ht="20.100000000000001" customHeight="1">
      <c r="B41" s="251">
        <v>7</v>
      </c>
      <c r="C41" s="252"/>
      <c r="D41" s="253"/>
      <c r="E41" s="254"/>
      <c r="F41" s="11"/>
      <c r="G41" s="245" t="str">
        <f t="shared" si="20"/>
        <v/>
      </c>
      <c r="H41" s="246"/>
      <c r="I41" s="247"/>
      <c r="J41" s="247"/>
      <c r="K41" s="247"/>
      <c r="L41" s="248"/>
      <c r="M41" s="248"/>
      <c r="N41" s="248"/>
      <c r="O41" s="247"/>
      <c r="P41" s="247"/>
      <c r="Q41" s="247"/>
      <c r="R41" s="247"/>
      <c r="S41" s="247"/>
      <c r="T41" s="247"/>
      <c r="U41" s="247">
        <f t="shared" si="21"/>
        <v>0</v>
      </c>
      <c r="V41" s="247"/>
      <c r="W41" s="249">
        <f t="shared" si="16"/>
        <v>0</v>
      </c>
      <c r="X41" s="255" t="str">
        <f t="shared" si="17"/>
        <v/>
      </c>
      <c r="Y41" s="256" t="str">
        <f t="shared" si="18"/>
        <v/>
      </c>
      <c r="Z41" s="256" t="str">
        <f t="shared" si="19"/>
        <v/>
      </c>
      <c r="AA41" s="256" t="str">
        <f t="shared" si="19"/>
        <v/>
      </c>
    </row>
    <row r="42" spans="2:27" ht="20.100000000000001" customHeight="1">
      <c r="B42" s="251">
        <v>8</v>
      </c>
      <c r="C42" s="252"/>
      <c r="D42" s="253"/>
      <c r="E42" s="254"/>
      <c r="F42" s="11"/>
      <c r="G42" s="245" t="str">
        <f t="shared" si="20"/>
        <v/>
      </c>
      <c r="H42" s="246"/>
      <c r="I42" s="247"/>
      <c r="J42" s="247"/>
      <c r="K42" s="247"/>
      <c r="L42" s="248"/>
      <c r="M42" s="248"/>
      <c r="N42" s="248"/>
      <c r="O42" s="247"/>
      <c r="P42" s="247"/>
      <c r="Q42" s="247"/>
      <c r="R42" s="247"/>
      <c r="S42" s="247"/>
      <c r="T42" s="247"/>
      <c r="U42" s="247">
        <f t="shared" si="21"/>
        <v>0</v>
      </c>
      <c r="V42" s="247"/>
      <c r="W42" s="249">
        <f t="shared" si="16"/>
        <v>0</v>
      </c>
      <c r="X42" s="255" t="str">
        <f t="shared" si="17"/>
        <v/>
      </c>
      <c r="Y42" s="256" t="str">
        <f t="shared" si="18"/>
        <v/>
      </c>
      <c r="Z42" s="256" t="str">
        <f t="shared" si="19"/>
        <v/>
      </c>
      <c r="AA42" s="256" t="str">
        <f t="shared" si="19"/>
        <v/>
      </c>
    </row>
    <row r="43" spans="2:27" ht="20.100000000000001" customHeight="1">
      <c r="B43" s="251">
        <v>9</v>
      </c>
      <c r="C43" s="252"/>
      <c r="D43" s="253"/>
      <c r="E43" s="254"/>
      <c r="F43" s="11"/>
      <c r="G43" s="245" t="str">
        <f t="shared" si="20"/>
        <v/>
      </c>
      <c r="H43" s="246"/>
      <c r="I43" s="247"/>
      <c r="J43" s="247"/>
      <c r="K43" s="247"/>
      <c r="L43" s="248"/>
      <c r="M43" s="248"/>
      <c r="N43" s="248"/>
      <c r="O43" s="247"/>
      <c r="P43" s="247"/>
      <c r="Q43" s="247"/>
      <c r="R43" s="247"/>
      <c r="S43" s="247"/>
      <c r="T43" s="247"/>
      <c r="U43" s="247">
        <f t="shared" si="21"/>
        <v>0</v>
      </c>
      <c r="V43" s="247"/>
      <c r="W43" s="249">
        <f t="shared" si="16"/>
        <v>0</v>
      </c>
      <c r="X43" s="255" t="str">
        <f t="shared" si="17"/>
        <v/>
      </c>
      <c r="Y43" s="256" t="str">
        <f t="shared" si="18"/>
        <v/>
      </c>
      <c r="Z43" s="256" t="str">
        <f t="shared" si="19"/>
        <v/>
      </c>
      <c r="AA43" s="256" t="str">
        <f t="shared" si="19"/>
        <v/>
      </c>
    </row>
    <row r="44" spans="2:27" ht="20.100000000000001" customHeight="1">
      <c r="B44" s="251">
        <v>10</v>
      </c>
      <c r="C44" s="252"/>
      <c r="D44" s="253"/>
      <c r="E44" s="254"/>
      <c r="F44" s="11"/>
      <c r="G44" s="245" t="str">
        <f t="shared" si="20"/>
        <v/>
      </c>
      <c r="H44" s="246"/>
      <c r="I44" s="247"/>
      <c r="J44" s="247"/>
      <c r="K44" s="247"/>
      <c r="L44" s="248"/>
      <c r="M44" s="248"/>
      <c r="N44" s="248"/>
      <c r="O44" s="247"/>
      <c r="P44" s="247"/>
      <c r="Q44" s="247"/>
      <c r="R44" s="247"/>
      <c r="S44" s="247"/>
      <c r="T44" s="247"/>
      <c r="U44" s="247">
        <f t="shared" si="21"/>
        <v>0</v>
      </c>
      <c r="V44" s="247"/>
      <c r="W44" s="249">
        <f>SUM(U44,V44)</f>
        <v>0</v>
      </c>
      <c r="X44" s="255" t="str">
        <f t="shared" si="17"/>
        <v/>
      </c>
      <c r="Y44" s="256" t="str">
        <f t="shared" si="18"/>
        <v/>
      </c>
      <c r="Z44" s="256" t="str">
        <f t="shared" si="19"/>
        <v/>
      </c>
      <c r="AA44" s="256" t="str">
        <f t="shared" si="19"/>
        <v/>
      </c>
    </row>
    <row r="45" spans="2:27" ht="20.100000000000001" customHeight="1">
      <c r="B45" s="260"/>
      <c r="C45" s="261"/>
      <c r="D45" s="262"/>
      <c r="E45" s="263"/>
      <c r="F45" s="12"/>
      <c r="G45" s="245" t="str">
        <f t="shared" si="20"/>
        <v/>
      </c>
      <c r="H45" s="264"/>
      <c r="I45" s="265"/>
      <c r="J45" s="265"/>
      <c r="K45" s="265"/>
      <c r="L45" s="266"/>
      <c r="M45" s="266"/>
      <c r="N45" s="266"/>
      <c r="O45" s="265"/>
      <c r="P45" s="265"/>
      <c r="Q45" s="265"/>
      <c r="R45" s="265"/>
      <c r="S45" s="265"/>
      <c r="T45" s="265"/>
      <c r="U45" s="247">
        <f t="shared" ref="U45:U46" si="22">SUM(I45:T45)</f>
        <v>0</v>
      </c>
      <c r="V45" s="247"/>
      <c r="W45" s="249">
        <f t="shared" ref="W45:W46" si="23">SUM(U45,V45)</f>
        <v>0</v>
      </c>
      <c r="X45" s="255" t="str">
        <f t="shared" si="17"/>
        <v/>
      </c>
      <c r="Y45" s="256" t="str">
        <f t="shared" si="18"/>
        <v/>
      </c>
      <c r="Z45" s="256" t="str">
        <f t="shared" si="19"/>
        <v/>
      </c>
      <c r="AA45" s="256" t="str">
        <f t="shared" si="19"/>
        <v/>
      </c>
    </row>
    <row r="46" spans="2:27" ht="20.100000000000001" customHeight="1">
      <c r="B46" s="260"/>
      <c r="C46" s="261"/>
      <c r="D46" s="262"/>
      <c r="E46" s="263"/>
      <c r="F46" s="12"/>
      <c r="G46" s="245" t="str">
        <f t="shared" si="20"/>
        <v/>
      </c>
      <c r="H46" s="264"/>
      <c r="I46" s="265"/>
      <c r="J46" s="265"/>
      <c r="K46" s="265"/>
      <c r="L46" s="266"/>
      <c r="M46" s="266"/>
      <c r="N46" s="266"/>
      <c r="O46" s="265"/>
      <c r="P46" s="265"/>
      <c r="Q46" s="265"/>
      <c r="R46" s="265"/>
      <c r="S46" s="265"/>
      <c r="T46" s="265"/>
      <c r="U46" s="247">
        <f t="shared" si="22"/>
        <v>0</v>
      </c>
      <c r="V46" s="247"/>
      <c r="W46" s="249">
        <f t="shared" si="23"/>
        <v>0</v>
      </c>
      <c r="X46" s="255" t="str">
        <f t="shared" si="17"/>
        <v/>
      </c>
      <c r="Y46" s="256" t="str">
        <f t="shared" si="18"/>
        <v/>
      </c>
      <c r="Z46" s="256" t="str">
        <f t="shared" si="19"/>
        <v/>
      </c>
      <c r="AA46" s="256" t="str">
        <f t="shared" si="19"/>
        <v/>
      </c>
    </row>
    <row r="47" spans="2:27" ht="20.100000000000001" customHeight="1" thickBot="1">
      <c r="B47" s="267" t="s">
        <v>237</v>
      </c>
      <c r="C47" s="268"/>
      <c r="D47" s="268"/>
      <c r="E47" s="269"/>
      <c r="F47" s="270"/>
      <c r="G47" s="271">
        <f>SUM(G34:G46)</f>
        <v>0</v>
      </c>
      <c r="H47" s="272"/>
      <c r="I47" s="273">
        <f t="shared" ref="I47:W47" si="24">SUM(I34:I46)</f>
        <v>0</v>
      </c>
      <c r="J47" s="273">
        <f t="shared" si="24"/>
        <v>0</v>
      </c>
      <c r="K47" s="273">
        <f t="shared" si="24"/>
        <v>0</v>
      </c>
      <c r="L47" s="274"/>
      <c r="M47" s="274"/>
      <c r="N47" s="274"/>
      <c r="O47" s="273">
        <f t="shared" si="24"/>
        <v>0</v>
      </c>
      <c r="P47" s="273">
        <f t="shared" si="24"/>
        <v>0</v>
      </c>
      <c r="Q47" s="273">
        <f t="shared" si="24"/>
        <v>0</v>
      </c>
      <c r="R47" s="273">
        <f t="shared" si="24"/>
        <v>0</v>
      </c>
      <c r="S47" s="273">
        <f t="shared" si="24"/>
        <v>0</v>
      </c>
      <c r="T47" s="273">
        <f t="shared" si="24"/>
        <v>0</v>
      </c>
      <c r="U47" s="273">
        <f t="shared" si="24"/>
        <v>0</v>
      </c>
      <c r="V47" s="273">
        <f>SUM(V34:V46)</f>
        <v>0</v>
      </c>
      <c r="W47" s="275">
        <f t="shared" si="24"/>
        <v>0</v>
      </c>
      <c r="X47" s="250" t="s">
        <v>93</v>
      </c>
      <c r="Y47" s="256" t="str">
        <f>IF($G47=0,"",IF(G47=W47,"○","×"))</f>
        <v/>
      </c>
      <c r="Z47" s="250" t="s">
        <v>93</v>
      </c>
      <c r="AA47" s="250" t="s">
        <v>93</v>
      </c>
    </row>
    <row r="48" spans="2:27" ht="20.100000000000001" customHeight="1">
      <c r="B48" s="912" t="s">
        <v>238</v>
      </c>
      <c r="C48" s="276" t="s">
        <v>239</v>
      </c>
      <c r="D48" s="277"/>
      <c r="E48" s="278"/>
      <c r="F48" s="279"/>
      <c r="G48" s="280"/>
      <c r="H48" s="281" t="s">
        <v>240</v>
      </c>
      <c r="I48" s="282"/>
      <c r="J48" s="282"/>
      <c r="K48" s="282"/>
      <c r="L48" s="283" t="str">
        <f>IF(G48="","",U48)</f>
        <v/>
      </c>
      <c r="M48" s="282"/>
      <c r="N48" s="282"/>
      <c r="O48" s="282"/>
      <c r="P48" s="282"/>
      <c r="Q48" s="282"/>
      <c r="R48" s="282"/>
      <c r="S48" s="282"/>
      <c r="T48" s="282"/>
      <c r="U48" s="283" t="str">
        <f>IF(OR($U$47=0,G48=""),"",ROUNDDOWN(G48*$U$47/$W$47,0))</f>
        <v/>
      </c>
      <c r="V48" s="283" t="str">
        <f>IF(U48="","",G48-U48)</f>
        <v/>
      </c>
      <c r="W48" s="284">
        <f>SUM(U48,V48)</f>
        <v>0</v>
      </c>
      <c r="X48" s="250" t="s">
        <v>93</v>
      </c>
      <c r="Y48" s="256" t="str">
        <f>IF($G48="","",IF(G48=W48,"○","×"))</f>
        <v/>
      </c>
      <c r="Z48" s="250" t="s">
        <v>93</v>
      </c>
      <c r="AA48" s="250" t="s">
        <v>93</v>
      </c>
    </row>
    <row r="49" spans="2:27" ht="20.100000000000001" customHeight="1">
      <c r="B49" s="913"/>
      <c r="C49" s="285" t="s">
        <v>241</v>
      </c>
      <c r="D49" s="286"/>
      <c r="E49" s="287"/>
      <c r="F49" s="288"/>
      <c r="G49" s="245"/>
      <c r="H49" s="289" t="s">
        <v>240</v>
      </c>
      <c r="I49" s="248"/>
      <c r="J49" s="248"/>
      <c r="K49" s="248"/>
      <c r="L49" s="248"/>
      <c r="M49" s="247" t="str">
        <f>IF(G49="","",U49)</f>
        <v/>
      </c>
      <c r="N49" s="248"/>
      <c r="O49" s="248"/>
      <c r="P49" s="248"/>
      <c r="Q49" s="248"/>
      <c r="R49" s="248"/>
      <c r="S49" s="248"/>
      <c r="T49" s="248"/>
      <c r="U49" s="247" t="str">
        <f>IF(OR($U$47=0,G49=""),"",ROUNDDOWN(G49*$U$47/$W$47,0))</f>
        <v/>
      </c>
      <c r="V49" s="247" t="str">
        <f t="shared" ref="V49:V52" si="25">IF(U49="","",G49-U49)</f>
        <v/>
      </c>
      <c r="W49" s="249">
        <f t="shared" ref="W49:W52" si="26">SUM(U49,V49)</f>
        <v>0</v>
      </c>
      <c r="X49" s="250" t="s">
        <v>93</v>
      </c>
      <c r="Y49" s="256" t="str">
        <f t="shared" ref="Y49:Y52" si="27">IF($G49="","",IF(G49=W49,"○","×"))</f>
        <v/>
      </c>
      <c r="Z49" s="250" t="s">
        <v>93</v>
      </c>
      <c r="AA49" s="250" t="s">
        <v>93</v>
      </c>
    </row>
    <row r="50" spans="2:27" ht="20.100000000000001" customHeight="1" thickBot="1">
      <c r="B50" s="914"/>
      <c r="C50" s="290" t="s">
        <v>242</v>
      </c>
      <c r="D50" s="291"/>
      <c r="E50" s="292"/>
      <c r="F50" s="270"/>
      <c r="G50" s="271"/>
      <c r="H50" s="293" t="s">
        <v>240</v>
      </c>
      <c r="I50" s="274"/>
      <c r="J50" s="274"/>
      <c r="K50" s="274"/>
      <c r="L50" s="274"/>
      <c r="M50" s="274"/>
      <c r="N50" s="273" t="str">
        <f>IF(G50="","",U50)</f>
        <v/>
      </c>
      <c r="O50" s="274"/>
      <c r="P50" s="274"/>
      <c r="Q50" s="274"/>
      <c r="R50" s="274"/>
      <c r="S50" s="274"/>
      <c r="T50" s="274"/>
      <c r="U50" s="273" t="str">
        <f t="shared" ref="U50:U52" si="28">IF(OR($U$47=0,G50=""),"",ROUNDDOWN(G50*$U$47/$W$47,0))</f>
        <v/>
      </c>
      <c r="V50" s="273" t="str">
        <f t="shared" si="25"/>
        <v/>
      </c>
      <c r="W50" s="275">
        <f t="shared" si="26"/>
        <v>0</v>
      </c>
      <c r="X50" s="250" t="s">
        <v>93</v>
      </c>
      <c r="Y50" s="256" t="str">
        <f t="shared" si="27"/>
        <v/>
      </c>
      <c r="Z50" s="250" t="s">
        <v>93</v>
      </c>
      <c r="AA50" s="250" t="s">
        <v>93</v>
      </c>
    </row>
    <row r="51" spans="2:27" ht="20.100000000000001" customHeight="1">
      <c r="B51" s="294"/>
      <c r="C51" s="295" t="s">
        <v>243</v>
      </c>
      <c r="D51" s="296"/>
      <c r="E51" s="297"/>
      <c r="F51" s="298"/>
      <c r="G51" s="299"/>
      <c r="H51" s="300" t="s">
        <v>240</v>
      </c>
      <c r="I51" s="301"/>
      <c r="J51" s="301"/>
      <c r="K51" s="301"/>
      <c r="L51" s="301"/>
      <c r="M51" s="301"/>
      <c r="N51" s="301"/>
      <c r="O51" s="301"/>
      <c r="P51" s="301"/>
      <c r="Q51" s="302" t="str">
        <f>IF(G51="","",U51)</f>
        <v/>
      </c>
      <c r="R51" s="301"/>
      <c r="S51" s="301"/>
      <c r="T51" s="301"/>
      <c r="U51" s="302" t="str">
        <f t="shared" si="28"/>
        <v/>
      </c>
      <c r="V51" s="302" t="str">
        <f t="shared" si="25"/>
        <v/>
      </c>
      <c r="W51" s="303">
        <f t="shared" si="26"/>
        <v>0</v>
      </c>
      <c r="X51" s="250" t="s">
        <v>93</v>
      </c>
      <c r="Y51" s="256" t="str">
        <f t="shared" si="27"/>
        <v/>
      </c>
      <c r="Z51" s="250" t="s">
        <v>93</v>
      </c>
      <c r="AA51" s="250" t="s">
        <v>93</v>
      </c>
    </row>
    <row r="52" spans="2:27" ht="20.100000000000001" customHeight="1">
      <c r="B52" s="304"/>
      <c r="C52" s="305" t="s">
        <v>244</v>
      </c>
      <c r="D52" s="286"/>
      <c r="E52" s="287"/>
      <c r="F52" s="288"/>
      <c r="G52" s="245"/>
      <c r="H52" s="289"/>
      <c r="I52" s="248"/>
      <c r="J52" s="248"/>
      <c r="K52" s="248"/>
      <c r="L52" s="248"/>
      <c r="M52" s="248"/>
      <c r="N52" s="248"/>
      <c r="O52" s="248"/>
      <c r="P52" s="248"/>
      <c r="Q52" s="247" t="str">
        <f>IF(G52="","",U52)</f>
        <v/>
      </c>
      <c r="R52" s="248"/>
      <c r="S52" s="248"/>
      <c r="T52" s="248"/>
      <c r="U52" s="247" t="str">
        <f t="shared" si="28"/>
        <v/>
      </c>
      <c r="V52" s="247" t="str">
        <f t="shared" si="25"/>
        <v/>
      </c>
      <c r="W52" s="249">
        <f t="shared" si="26"/>
        <v>0</v>
      </c>
      <c r="X52" s="250" t="s">
        <v>93</v>
      </c>
      <c r="Y52" s="256" t="str">
        <f t="shared" si="27"/>
        <v/>
      </c>
      <c r="Z52" s="250" t="s">
        <v>93</v>
      </c>
      <c r="AA52" s="250" t="s">
        <v>93</v>
      </c>
    </row>
    <row r="53" spans="2:27" ht="20.100000000000001" customHeight="1" thickBot="1">
      <c r="B53" s="267" t="s">
        <v>237</v>
      </c>
      <c r="C53" s="306"/>
      <c r="D53" s="306"/>
      <c r="E53" s="307"/>
      <c r="F53" s="307"/>
      <c r="G53" s="271">
        <f>SUM(G48:G52)</f>
        <v>0</v>
      </c>
      <c r="H53" s="307"/>
      <c r="I53" s="274"/>
      <c r="J53" s="274"/>
      <c r="K53" s="274"/>
      <c r="L53" s="273">
        <f t="shared" ref="L53:V53" si="29">SUM(L48:L52)</f>
        <v>0</v>
      </c>
      <c r="M53" s="273">
        <f t="shared" si="29"/>
        <v>0</v>
      </c>
      <c r="N53" s="273">
        <f t="shared" si="29"/>
        <v>0</v>
      </c>
      <c r="O53" s="273">
        <f t="shared" si="29"/>
        <v>0</v>
      </c>
      <c r="P53" s="273">
        <f t="shared" si="29"/>
        <v>0</v>
      </c>
      <c r="Q53" s="273">
        <f t="shared" si="29"/>
        <v>0</v>
      </c>
      <c r="R53" s="273">
        <f t="shared" si="29"/>
        <v>0</v>
      </c>
      <c r="S53" s="273">
        <f t="shared" si="29"/>
        <v>0</v>
      </c>
      <c r="T53" s="273">
        <f t="shared" si="29"/>
        <v>0</v>
      </c>
      <c r="U53" s="273">
        <f t="shared" si="29"/>
        <v>0</v>
      </c>
      <c r="V53" s="273">
        <f t="shared" si="29"/>
        <v>0</v>
      </c>
      <c r="W53" s="273">
        <f>SUM(W48:W52)</f>
        <v>0</v>
      </c>
      <c r="X53" s="250" t="s">
        <v>93</v>
      </c>
      <c r="Y53" s="256" t="str">
        <f>IF($G53=0,"",IF(G53=W53,"○","×"))</f>
        <v/>
      </c>
      <c r="Z53" s="250" t="s">
        <v>93</v>
      </c>
      <c r="AA53" s="250" t="s">
        <v>93</v>
      </c>
    </row>
    <row r="54" spans="2:27" ht="20.100000000000001" customHeight="1" thickBot="1">
      <c r="B54" s="308" t="s">
        <v>245</v>
      </c>
      <c r="C54" s="309"/>
      <c r="D54" s="309"/>
      <c r="E54" s="310"/>
      <c r="F54" s="310"/>
      <c r="G54" s="311">
        <f>SUM(G47,G53)</f>
        <v>0</v>
      </c>
      <c r="H54" s="310"/>
      <c r="I54" s="312">
        <f t="shared" ref="I54:V54" si="30">SUM(I47,I53)</f>
        <v>0</v>
      </c>
      <c r="J54" s="312">
        <f t="shared" si="30"/>
        <v>0</v>
      </c>
      <c r="K54" s="312">
        <f t="shared" si="30"/>
        <v>0</v>
      </c>
      <c r="L54" s="312">
        <f t="shared" si="30"/>
        <v>0</v>
      </c>
      <c r="M54" s="312">
        <f t="shared" si="30"/>
        <v>0</v>
      </c>
      <c r="N54" s="312">
        <f t="shared" si="30"/>
        <v>0</v>
      </c>
      <c r="O54" s="312">
        <f t="shared" si="30"/>
        <v>0</v>
      </c>
      <c r="P54" s="312">
        <f t="shared" si="30"/>
        <v>0</v>
      </c>
      <c r="Q54" s="312">
        <f t="shared" si="30"/>
        <v>0</v>
      </c>
      <c r="R54" s="312">
        <f t="shared" si="30"/>
        <v>0</v>
      </c>
      <c r="S54" s="312">
        <f t="shared" si="30"/>
        <v>0</v>
      </c>
      <c r="T54" s="312">
        <f t="shared" si="30"/>
        <v>0</v>
      </c>
      <c r="U54" s="312">
        <f t="shared" si="30"/>
        <v>0</v>
      </c>
      <c r="V54" s="312">
        <f t="shared" si="30"/>
        <v>0</v>
      </c>
      <c r="W54" s="312">
        <f>SUM(W47,W53)</f>
        <v>0</v>
      </c>
      <c r="X54" s="250" t="s">
        <v>93</v>
      </c>
      <c r="Y54" s="256" t="str">
        <f>IF($G54=0,"",IF(G54=W54,"○","×"))</f>
        <v/>
      </c>
      <c r="Z54" s="250" t="s">
        <v>93</v>
      </c>
      <c r="AA54" s="250" t="s">
        <v>93</v>
      </c>
    </row>
    <row r="55" spans="2:27" ht="20.100000000000001" customHeight="1">
      <c r="B55" s="314" t="s">
        <v>94</v>
      </c>
      <c r="C55" s="315"/>
      <c r="D55" s="315"/>
      <c r="E55" s="316"/>
      <c r="F55" s="317"/>
      <c r="G55" s="318">
        <f>SUM(G33,G54)</f>
        <v>0</v>
      </c>
      <c r="H55" s="319"/>
      <c r="I55" s="320">
        <f>SUM(I33,I54)</f>
        <v>0</v>
      </c>
      <c r="J55" s="320">
        <f t="shared" ref="J55:W55" si="31">SUM(J33,J54)</f>
        <v>0</v>
      </c>
      <c r="K55" s="320">
        <f t="shared" si="31"/>
        <v>0</v>
      </c>
      <c r="L55" s="320">
        <f t="shared" si="31"/>
        <v>0</v>
      </c>
      <c r="M55" s="320">
        <f t="shared" si="31"/>
        <v>0</v>
      </c>
      <c r="N55" s="320">
        <f t="shared" si="31"/>
        <v>0</v>
      </c>
      <c r="O55" s="320">
        <f t="shared" si="31"/>
        <v>0</v>
      </c>
      <c r="P55" s="320">
        <f t="shared" si="31"/>
        <v>0</v>
      </c>
      <c r="Q55" s="320">
        <f t="shared" si="31"/>
        <v>0</v>
      </c>
      <c r="R55" s="320">
        <f t="shared" si="31"/>
        <v>0</v>
      </c>
      <c r="S55" s="320">
        <f t="shared" si="31"/>
        <v>0</v>
      </c>
      <c r="T55" s="320">
        <f t="shared" si="31"/>
        <v>0</v>
      </c>
      <c r="U55" s="302">
        <f t="shared" si="31"/>
        <v>0</v>
      </c>
      <c r="V55" s="302">
        <f t="shared" si="31"/>
        <v>0</v>
      </c>
      <c r="W55" s="303">
        <f t="shared" si="31"/>
        <v>0</v>
      </c>
    </row>
    <row r="56" spans="2:27" ht="20.100000000000001" customHeight="1">
      <c r="B56" s="321"/>
      <c r="C56" s="322"/>
      <c r="D56" s="322"/>
      <c r="E56" s="323"/>
      <c r="F56" s="324"/>
      <c r="G56" s="325"/>
      <c r="H56" s="324"/>
      <c r="I56" s="326"/>
      <c r="J56" s="326"/>
      <c r="K56" s="326"/>
      <c r="L56" s="326"/>
      <c r="M56" s="327" t="s">
        <v>95</v>
      </c>
      <c r="N56" s="302">
        <f>SUM(I55:N55)</f>
        <v>0</v>
      </c>
      <c r="O56" s="326"/>
      <c r="P56" s="328" t="s">
        <v>96</v>
      </c>
      <c r="Q56" s="302">
        <f>SUM(I55:Q55)</f>
        <v>0</v>
      </c>
      <c r="R56" s="326"/>
      <c r="S56" s="326"/>
      <c r="T56" s="326"/>
      <c r="U56" s="326"/>
      <c r="V56" s="327" t="s">
        <v>97</v>
      </c>
      <c r="W56" s="249"/>
    </row>
    <row r="57" spans="2:27" ht="20.100000000000001" customHeight="1">
      <c r="S57" s="326"/>
      <c r="T57" s="326"/>
      <c r="U57" s="326"/>
      <c r="V57" s="331" t="s">
        <v>98</v>
      </c>
      <c r="W57" s="249">
        <f>W55+W56</f>
        <v>0</v>
      </c>
    </row>
    <row r="58" spans="2:27" ht="20.100000000000001" customHeight="1">
      <c r="C58" s="332" t="s">
        <v>99</v>
      </c>
    </row>
    <row r="59" spans="2:27" ht="18" customHeight="1"/>
    <row r="60" spans="2:27" ht="18" customHeight="1"/>
  </sheetData>
  <mergeCells count="29">
    <mergeCell ref="B8:C8"/>
    <mergeCell ref="B27:B29"/>
    <mergeCell ref="B48:B50"/>
    <mergeCell ref="O6:O7"/>
    <mergeCell ref="P6:P7"/>
    <mergeCell ref="Z4:Z7"/>
    <mergeCell ref="AA4:AA7"/>
    <mergeCell ref="B5:B7"/>
    <mergeCell ref="C5:C7"/>
    <mergeCell ref="D5:H5"/>
    <mergeCell ref="I5:Q5"/>
    <mergeCell ref="U5:U7"/>
    <mergeCell ref="D6:D7"/>
    <mergeCell ref="E6:E7"/>
    <mergeCell ref="X4:X7"/>
    <mergeCell ref="Q6:Q7"/>
    <mergeCell ref="R6:R7"/>
    <mergeCell ref="S6:S7"/>
    <mergeCell ref="T6:T7"/>
    <mergeCell ref="Y4:Y7"/>
    <mergeCell ref="P2:W2"/>
    <mergeCell ref="B4:H4"/>
    <mergeCell ref="I4:U4"/>
    <mergeCell ref="V4:V7"/>
    <mergeCell ref="W4:W7"/>
    <mergeCell ref="F6:F7"/>
    <mergeCell ref="G6:G7"/>
    <mergeCell ref="H6:H7"/>
    <mergeCell ref="I6:N6"/>
  </mergeCells>
  <phoneticPr fontId="4"/>
  <conditionalFormatting sqref="H9:H25 H35:H46">
    <cfRule type="expression" dxfId="5" priority="3">
      <formula>G9&lt;&gt;""</formula>
    </cfRule>
  </conditionalFormatting>
  <conditionalFormatting sqref="H27:H31">
    <cfRule type="expression" dxfId="4" priority="2">
      <formula>G27&lt;&gt;""</formula>
    </cfRule>
  </conditionalFormatting>
  <conditionalFormatting sqref="H48:H52">
    <cfRule type="expression" dxfId="3" priority="1">
      <formula>G48&lt;&gt;""</formula>
    </cfRule>
  </conditionalFormatting>
  <dataValidations count="2">
    <dataValidation imeMode="hiragana" allowBlank="1" showInputMessage="1" showErrorMessage="1" sqref="L2:N2" xr:uid="{BA4792E1-6805-4647-A5A9-2F61BD3E23FD}"/>
    <dataValidation imeMode="off" allowBlank="1" showInputMessage="1" showErrorMessage="1" sqref="V27:V31 V48:V52 V8:V25 E27:T31 E48:T52 E8:T25 E34:T46 V34:V46" xr:uid="{DCCA10A0-6539-4F92-9651-90880AEB0A87}"/>
  </dataValidations>
  <pageMargins left="0.47244094488188981" right="0.19685039370078741" top="0.74803149606299213" bottom="0.74803149606299213" header="0.31496062992125984" footer="0.31496062992125984"/>
  <pageSetup paperSize="9" scale="6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DCA3B-C932-4070-9084-9290263BB9DA}">
  <sheetPr codeName="Sheet4">
    <tabColor theme="9"/>
    <pageSetUpPr fitToPage="1"/>
  </sheetPr>
  <dimension ref="A1:V29"/>
  <sheetViews>
    <sheetView workbookViewId="0"/>
  </sheetViews>
  <sheetFormatPr defaultColWidth="10.875" defaultRowHeight="13.5"/>
  <cols>
    <col min="1" max="1" width="5.625" style="1" customWidth="1"/>
    <col min="2" max="2" width="17.25" style="465" customWidth="1"/>
    <col min="3" max="3" width="23" style="465" customWidth="1"/>
    <col min="4" max="4" width="3.375" style="465" customWidth="1"/>
    <col min="5" max="5" width="23" style="465" customWidth="1"/>
    <col min="6" max="6" width="3" style="465" customWidth="1"/>
    <col min="7" max="7" width="5.875" style="465" customWidth="1"/>
    <col min="8" max="8" width="7.625" style="465" customWidth="1"/>
    <col min="9" max="9" width="10.75" style="465" customWidth="1"/>
    <col min="10" max="10" width="4" style="465" customWidth="1"/>
    <col min="11" max="11" width="23" style="465" customWidth="1"/>
    <col min="12" max="12" width="3.875" style="465" customWidth="1"/>
    <col min="13" max="13" width="7.125" style="1" customWidth="1"/>
    <col min="14" max="19" width="10.875" style="1"/>
    <col min="20" max="20" width="12.5" style="1" customWidth="1"/>
    <col min="21" max="21" width="16.125" style="1" customWidth="1"/>
    <col min="22" max="22" width="12.5" style="1" customWidth="1"/>
    <col min="23" max="16384" width="10.875" style="1"/>
  </cols>
  <sheetData>
    <row r="1" spans="1:22" ht="23.25" customHeight="1">
      <c r="A1" s="497"/>
      <c r="B1" s="461" t="s">
        <v>37</v>
      </c>
      <c r="C1" s="462"/>
      <c r="D1" s="462"/>
      <c r="E1" s="462"/>
      <c r="F1" s="462"/>
      <c r="G1" s="462"/>
      <c r="H1" s="462"/>
      <c r="I1" s="462"/>
      <c r="J1" s="462"/>
      <c r="K1" s="462"/>
      <c r="L1" s="462"/>
    </row>
    <row r="2" spans="1:22" ht="42" customHeight="1">
      <c r="B2" s="813" t="s">
        <v>334</v>
      </c>
      <c r="C2" s="813"/>
      <c r="D2" s="813"/>
      <c r="E2" s="813"/>
      <c r="F2" s="813"/>
      <c r="G2" s="813"/>
      <c r="H2" s="813"/>
      <c r="I2" s="813"/>
      <c r="J2" s="813"/>
      <c r="K2" s="813"/>
      <c r="L2" s="813"/>
    </row>
    <row r="3" spans="1:22" ht="30" customHeight="1" thickBot="1">
      <c r="B3" s="463" t="s">
        <v>38</v>
      </c>
      <c r="C3" s="814" t="str">
        <f>IF('B-1別紙１実施計画'!V19="","",'B-1別紙１実施計画'!V19)</f>
        <v/>
      </c>
      <c r="D3" s="814"/>
      <c r="E3" s="814"/>
      <c r="F3" s="814"/>
      <c r="G3" s="814"/>
      <c r="H3" s="814"/>
      <c r="I3" s="814"/>
      <c r="J3" s="814"/>
      <c r="K3" s="814"/>
      <c r="L3" s="464"/>
      <c r="T3" s="2"/>
      <c r="U3" s="2"/>
      <c r="V3" s="2"/>
    </row>
    <row r="4" spans="1:22" ht="30" customHeight="1">
      <c r="D4" s="466"/>
      <c r="E4" s="466"/>
      <c r="F4" s="466"/>
      <c r="G4" s="466"/>
      <c r="H4" s="466"/>
      <c r="I4" s="467"/>
      <c r="J4" s="467"/>
      <c r="K4" s="468"/>
      <c r="L4" s="464"/>
      <c r="T4" s="2"/>
      <c r="U4" s="2"/>
      <c r="V4" s="2"/>
    </row>
    <row r="5" spans="1:22" ht="30" customHeight="1" thickBot="1">
      <c r="B5" s="466"/>
      <c r="C5" s="466"/>
      <c r="D5" s="466"/>
      <c r="E5" s="466"/>
      <c r="F5" s="466"/>
      <c r="G5" s="469"/>
      <c r="H5" s="815"/>
      <c r="I5" s="815"/>
      <c r="J5" s="815"/>
      <c r="K5" s="815"/>
      <c r="L5" s="469"/>
      <c r="T5" s="3"/>
      <c r="U5" s="3"/>
      <c r="V5" s="3"/>
    </row>
    <row r="6" spans="1:22" ht="50.1" customHeight="1">
      <c r="B6" s="816" t="s">
        <v>39</v>
      </c>
      <c r="C6" s="819" t="s">
        <v>40</v>
      </c>
      <c r="D6" s="820"/>
      <c r="E6" s="819" t="s">
        <v>41</v>
      </c>
      <c r="F6" s="821"/>
      <c r="G6" s="819" t="s">
        <v>42</v>
      </c>
      <c r="H6" s="822"/>
      <c r="I6" s="822"/>
      <c r="J6" s="820"/>
      <c r="K6" s="819" t="s">
        <v>43</v>
      </c>
      <c r="L6" s="823"/>
    </row>
    <row r="7" spans="1:22" ht="50.1" customHeight="1">
      <c r="B7" s="817"/>
      <c r="C7" s="215">
        <f>'C-2②経費内訳表（２年目）'!W57</f>
        <v>0</v>
      </c>
      <c r="D7" s="471" t="s">
        <v>44</v>
      </c>
      <c r="E7" s="217">
        <v>0</v>
      </c>
      <c r="F7" s="471" t="s">
        <v>44</v>
      </c>
      <c r="G7" s="824">
        <f>C7-E7</f>
        <v>0</v>
      </c>
      <c r="H7" s="825"/>
      <c r="I7" s="826"/>
      <c r="J7" s="471" t="s">
        <v>44</v>
      </c>
      <c r="K7" s="470">
        <f>E26</f>
        <v>0</v>
      </c>
      <c r="L7" s="472" t="s">
        <v>44</v>
      </c>
    </row>
    <row r="8" spans="1:22" ht="50.1" customHeight="1">
      <c r="B8" s="817"/>
      <c r="C8" s="827" t="s">
        <v>45</v>
      </c>
      <c r="D8" s="828"/>
      <c r="E8" s="827" t="s">
        <v>46</v>
      </c>
      <c r="F8" s="829"/>
      <c r="G8" s="827" t="s">
        <v>47</v>
      </c>
      <c r="H8" s="830"/>
      <c r="I8" s="830"/>
      <c r="J8" s="828"/>
      <c r="K8" s="827" t="s">
        <v>325</v>
      </c>
      <c r="L8" s="831"/>
    </row>
    <row r="9" spans="1:22" ht="50.1" customHeight="1" thickBot="1">
      <c r="B9" s="818"/>
      <c r="C9" s="473">
        <f>IF(K7="","",K7)</f>
        <v>0</v>
      </c>
      <c r="D9" s="474" t="s">
        <v>44</v>
      </c>
      <c r="E9" s="473">
        <f>MIN(K7,C9)</f>
        <v>0</v>
      </c>
      <c r="F9" s="474" t="s">
        <v>44</v>
      </c>
      <c r="G9" s="832">
        <f>MIN(G7,E9)</f>
        <v>0</v>
      </c>
      <c r="H9" s="833"/>
      <c r="I9" s="834"/>
      <c r="J9" s="474" t="s">
        <v>44</v>
      </c>
      <c r="K9" s="473">
        <f>IF('C-1①経費内訳（１年目）'!K9&gt;100000000,0,IF((ROUNDDOWN(G9/3,-3)+'C-1①経費内訳（１年目）'!K9)&gt;100000000,100000000-'C-1①経費内訳（１年目）'!K9,ROUNDDOWN(G9/3,-3)))</f>
        <v>0</v>
      </c>
      <c r="L9" s="475" t="s">
        <v>44</v>
      </c>
    </row>
    <row r="10" spans="1:22" ht="27" customHeight="1" thickBot="1">
      <c r="B10" s="835" t="s">
        <v>48</v>
      </c>
      <c r="C10" s="836"/>
      <c r="D10" s="836"/>
      <c r="E10" s="836"/>
      <c r="F10" s="836"/>
      <c r="G10" s="836"/>
      <c r="H10" s="836"/>
      <c r="I10" s="836"/>
      <c r="J10" s="836"/>
      <c r="K10" s="836"/>
      <c r="L10" s="837"/>
    </row>
    <row r="11" spans="1:22" ht="18" customHeight="1">
      <c r="B11" s="476" t="s">
        <v>49</v>
      </c>
      <c r="C11" s="808" t="s">
        <v>50</v>
      </c>
      <c r="D11" s="809"/>
      <c r="E11" s="915" t="s">
        <v>51</v>
      </c>
      <c r="F11" s="916"/>
      <c r="G11" s="917" t="s">
        <v>52</v>
      </c>
      <c r="H11" s="917"/>
      <c r="I11" s="917"/>
      <c r="J11" s="917"/>
      <c r="K11" s="917"/>
      <c r="L11" s="918"/>
    </row>
    <row r="12" spans="1:22" ht="18" customHeight="1">
      <c r="B12" s="477" t="s">
        <v>53</v>
      </c>
      <c r="C12" s="842" t="s">
        <v>54</v>
      </c>
      <c r="D12" s="843"/>
      <c r="E12" s="844">
        <f>'C-2②経費内訳表（２年目）'!I55</f>
        <v>0</v>
      </c>
      <c r="F12" s="845"/>
      <c r="G12" s="846" t="s">
        <v>55</v>
      </c>
      <c r="H12" s="847"/>
      <c r="I12" s="847"/>
      <c r="J12" s="847"/>
      <c r="K12" s="847"/>
      <c r="L12" s="848"/>
    </row>
    <row r="13" spans="1:22" ht="18" customHeight="1">
      <c r="B13" s="478" t="s">
        <v>56</v>
      </c>
      <c r="C13" s="838" t="s">
        <v>57</v>
      </c>
      <c r="D13" s="839"/>
      <c r="E13" s="855">
        <f>'C-2②経費内訳表（２年目）'!J55</f>
        <v>0</v>
      </c>
      <c r="F13" s="856"/>
      <c r="G13" s="849"/>
      <c r="H13" s="850"/>
      <c r="I13" s="850"/>
      <c r="J13" s="850"/>
      <c r="K13" s="850"/>
      <c r="L13" s="851"/>
    </row>
    <row r="14" spans="1:22" ht="18" customHeight="1">
      <c r="B14" s="478" t="s">
        <v>56</v>
      </c>
      <c r="C14" s="838" t="s">
        <v>58</v>
      </c>
      <c r="D14" s="839"/>
      <c r="E14" s="840">
        <f>'C-2②経費内訳表（２年目）'!K55</f>
        <v>0</v>
      </c>
      <c r="F14" s="841"/>
      <c r="G14" s="849"/>
      <c r="H14" s="850"/>
      <c r="I14" s="850"/>
      <c r="J14" s="850"/>
      <c r="K14" s="850"/>
      <c r="L14" s="851"/>
    </row>
    <row r="15" spans="1:22" ht="18" customHeight="1">
      <c r="B15" s="478" t="s">
        <v>56</v>
      </c>
      <c r="C15" s="838" t="s">
        <v>59</v>
      </c>
      <c r="D15" s="839"/>
      <c r="E15" s="840">
        <f>'C-2②経費内訳表（２年目）'!L55</f>
        <v>0</v>
      </c>
      <c r="F15" s="841"/>
      <c r="G15" s="849"/>
      <c r="H15" s="850"/>
      <c r="I15" s="850"/>
      <c r="J15" s="850"/>
      <c r="K15" s="850"/>
      <c r="L15" s="851"/>
    </row>
    <row r="16" spans="1:22" ht="18" customHeight="1">
      <c r="B16" s="478" t="s">
        <v>56</v>
      </c>
      <c r="C16" s="838" t="s">
        <v>60</v>
      </c>
      <c r="D16" s="839"/>
      <c r="E16" s="840">
        <f>'C-2②経費内訳表（２年目）'!M55</f>
        <v>0</v>
      </c>
      <c r="F16" s="841"/>
      <c r="G16" s="849"/>
      <c r="H16" s="850"/>
      <c r="I16" s="850"/>
      <c r="J16" s="850"/>
      <c r="K16" s="850"/>
      <c r="L16" s="851"/>
    </row>
    <row r="17" spans="2:20" ht="18" customHeight="1">
      <c r="B17" s="478" t="s">
        <v>56</v>
      </c>
      <c r="C17" s="838" t="s">
        <v>61</v>
      </c>
      <c r="D17" s="839"/>
      <c r="E17" s="840">
        <f>'C-2②経費内訳表（２年目）'!N55</f>
        <v>0</v>
      </c>
      <c r="F17" s="841"/>
      <c r="G17" s="849"/>
      <c r="H17" s="850"/>
      <c r="I17" s="850"/>
      <c r="J17" s="850"/>
      <c r="K17" s="850"/>
      <c r="L17" s="851"/>
    </row>
    <row r="18" spans="2:20" ht="18" customHeight="1">
      <c r="B18" s="479" t="s">
        <v>62</v>
      </c>
      <c r="C18" s="838" t="s">
        <v>63</v>
      </c>
      <c r="D18" s="839"/>
      <c r="E18" s="840">
        <f>'C-2②経費内訳表（２年目）'!O55</f>
        <v>0</v>
      </c>
      <c r="F18" s="841"/>
      <c r="G18" s="849"/>
      <c r="H18" s="850"/>
      <c r="I18" s="850"/>
      <c r="J18" s="850"/>
      <c r="K18" s="850"/>
      <c r="L18" s="851"/>
    </row>
    <row r="19" spans="2:20" ht="18" customHeight="1">
      <c r="B19" s="478" t="s">
        <v>64</v>
      </c>
      <c r="C19" s="838" t="s">
        <v>63</v>
      </c>
      <c r="D19" s="839"/>
      <c r="E19" s="840">
        <f>'C-2②経費内訳表（２年目）'!P55</f>
        <v>0</v>
      </c>
      <c r="F19" s="841"/>
      <c r="G19" s="849"/>
      <c r="H19" s="850"/>
      <c r="I19" s="850"/>
      <c r="J19" s="850"/>
      <c r="K19" s="850"/>
      <c r="L19" s="851"/>
    </row>
    <row r="20" spans="2:20" ht="18" customHeight="1">
      <c r="B20" s="478" t="s">
        <v>65</v>
      </c>
      <c r="C20" s="838" t="s">
        <v>63</v>
      </c>
      <c r="D20" s="839"/>
      <c r="E20" s="840">
        <f>'C-2②経費内訳表（２年目）'!Q55</f>
        <v>0</v>
      </c>
      <c r="F20" s="841"/>
      <c r="G20" s="849"/>
      <c r="H20" s="850"/>
      <c r="I20" s="850"/>
      <c r="J20" s="850"/>
      <c r="K20" s="850"/>
      <c r="L20" s="851"/>
    </row>
    <row r="21" spans="2:20" ht="18" customHeight="1">
      <c r="B21" s="478" t="s">
        <v>66</v>
      </c>
      <c r="C21" s="838" t="s">
        <v>63</v>
      </c>
      <c r="D21" s="839"/>
      <c r="E21" s="840">
        <f>'C-2②経費内訳表（２年目）'!R55</f>
        <v>0</v>
      </c>
      <c r="F21" s="841"/>
      <c r="G21" s="849"/>
      <c r="H21" s="850"/>
      <c r="I21" s="850"/>
      <c r="J21" s="850"/>
      <c r="K21" s="850"/>
      <c r="L21" s="851"/>
    </row>
    <row r="22" spans="2:20" ht="18" customHeight="1">
      <c r="B22" s="478" t="s">
        <v>67</v>
      </c>
      <c r="C22" s="838" t="s">
        <v>63</v>
      </c>
      <c r="D22" s="839"/>
      <c r="E22" s="840">
        <f>'C-2②経費内訳表（２年目）'!S55</f>
        <v>0</v>
      </c>
      <c r="F22" s="841"/>
      <c r="G22" s="849"/>
      <c r="H22" s="850"/>
      <c r="I22" s="850"/>
      <c r="J22" s="850"/>
      <c r="K22" s="850"/>
      <c r="L22" s="851"/>
    </row>
    <row r="23" spans="2:20" ht="18" customHeight="1">
      <c r="B23" s="480" t="s">
        <v>68</v>
      </c>
      <c r="C23" s="838" t="s">
        <v>63</v>
      </c>
      <c r="D23" s="839"/>
      <c r="E23" s="840">
        <f>'C-2②経費内訳表（２年目）'!T55</f>
        <v>0</v>
      </c>
      <c r="F23" s="841"/>
      <c r="G23" s="849"/>
      <c r="H23" s="850"/>
      <c r="I23" s="850"/>
      <c r="J23" s="850"/>
      <c r="K23" s="850"/>
      <c r="L23" s="851"/>
    </row>
    <row r="24" spans="2:20" ht="18" customHeight="1">
      <c r="B24" s="919" t="s">
        <v>69</v>
      </c>
      <c r="C24" s="920"/>
      <c r="D24" s="921"/>
      <c r="E24" s="922">
        <f>SUM(E12:E23)</f>
        <v>0</v>
      </c>
      <c r="F24" s="923"/>
      <c r="G24" s="849"/>
      <c r="H24" s="850"/>
      <c r="I24" s="850"/>
      <c r="J24" s="850"/>
      <c r="K24" s="850"/>
      <c r="L24" s="851"/>
    </row>
    <row r="25" spans="2:20" ht="19.5" customHeight="1" thickBot="1">
      <c r="B25" s="919" t="s">
        <v>70</v>
      </c>
      <c r="C25" s="920"/>
      <c r="D25" s="921"/>
      <c r="E25" s="873">
        <f>'C-2②経費内訳表（２年目）'!W56</f>
        <v>0</v>
      </c>
      <c r="F25" s="874"/>
      <c r="G25" s="852"/>
      <c r="H25" s="853"/>
      <c r="I25" s="853"/>
      <c r="J25" s="853"/>
      <c r="K25" s="853"/>
      <c r="L25" s="854"/>
    </row>
    <row r="26" spans="2:20" ht="18.75" thickTop="1" thickBot="1">
      <c r="B26" s="857" t="s">
        <v>71</v>
      </c>
      <c r="C26" s="858"/>
      <c r="D26" s="859"/>
      <c r="E26" s="860">
        <f>E24+E25</f>
        <v>0</v>
      </c>
      <c r="F26" s="861"/>
      <c r="G26" s="862"/>
      <c r="H26" s="863"/>
      <c r="I26" s="863"/>
      <c r="J26" s="863"/>
      <c r="K26" s="863"/>
      <c r="L26" s="864"/>
      <c r="M26" s="13" t="str">
        <f>IF(E26=0,"",IF(E26='C-2②経費内訳表（２年目）'!W57,"〇","×"))</f>
        <v/>
      </c>
      <c r="N26" s="14"/>
      <c r="O26" s="14"/>
      <c r="P26" s="14"/>
      <c r="Q26" s="14"/>
      <c r="R26" s="14"/>
      <c r="S26" s="14"/>
      <c r="T26" s="14"/>
    </row>
    <row r="27" spans="2:20">
      <c r="B27" s="481"/>
    </row>
    <row r="28" spans="2:20" ht="14.25">
      <c r="B28" s="482" t="s">
        <v>72</v>
      </c>
    </row>
    <row r="29" spans="2:20" ht="14.25">
      <c r="B29" s="482"/>
    </row>
  </sheetData>
  <sheetProtection algorithmName="SHA-512" hashValue="flkQSbMtWYhYRghwrXmB41zVZIQr7dlM+3gykymlqF8brjtln4ooURHtDUTZYVpWKNEJBQlEefGi9IjqVEfcZg==" saltValue="+02VVDfmlRhVEe4yDhTZ4A==" spinCount="100000" sheet="1" selectLockedCells="1"/>
  <mergeCells count="50">
    <mergeCell ref="G26:L26"/>
    <mergeCell ref="C23:D23"/>
    <mergeCell ref="E23:F23"/>
    <mergeCell ref="B24:D24"/>
    <mergeCell ref="E24:F24"/>
    <mergeCell ref="B25:D25"/>
    <mergeCell ref="E25:F25"/>
    <mergeCell ref="C21:D21"/>
    <mergeCell ref="E21:F21"/>
    <mergeCell ref="C22:D22"/>
    <mergeCell ref="E22:F22"/>
    <mergeCell ref="B26:D26"/>
    <mergeCell ref="E26:F26"/>
    <mergeCell ref="E17:F17"/>
    <mergeCell ref="C18:D18"/>
    <mergeCell ref="E18:F18"/>
    <mergeCell ref="C20:D20"/>
    <mergeCell ref="E20:F20"/>
    <mergeCell ref="G9:I9"/>
    <mergeCell ref="B10:L10"/>
    <mergeCell ref="C19:D19"/>
    <mergeCell ref="E19:F19"/>
    <mergeCell ref="C12:D12"/>
    <mergeCell ref="E12:F12"/>
    <mergeCell ref="G12:L25"/>
    <mergeCell ref="C13:D13"/>
    <mergeCell ref="E13:F13"/>
    <mergeCell ref="C14:D14"/>
    <mergeCell ref="E14:F14"/>
    <mergeCell ref="C15:D15"/>
    <mergeCell ref="E15:F15"/>
    <mergeCell ref="C16:D16"/>
    <mergeCell ref="E16:F16"/>
    <mergeCell ref="C17:D17"/>
    <mergeCell ref="C11:D11"/>
    <mergeCell ref="E11:F11"/>
    <mergeCell ref="G11:L11"/>
    <mergeCell ref="B2:L2"/>
    <mergeCell ref="C3:K3"/>
    <mergeCell ref="H5:K5"/>
    <mergeCell ref="B6:B9"/>
    <mergeCell ref="C6:D6"/>
    <mergeCell ref="E6:F6"/>
    <mergeCell ref="G6:J6"/>
    <mergeCell ref="K6:L6"/>
    <mergeCell ref="G7:I7"/>
    <mergeCell ref="C8:D8"/>
    <mergeCell ref="E8:F8"/>
    <mergeCell ref="G8:J8"/>
    <mergeCell ref="K8:L8"/>
  </mergeCells>
  <phoneticPr fontId="4"/>
  <pageMargins left="0.70866141732283472" right="0.51181102362204722" top="0.55118110236220474" bottom="0.55118110236220474" header="0.31496062992125984" footer="0.31496062992125984"/>
  <pageSetup paperSize="9" scale="66"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0574-DDCD-4BB3-A903-0EB5DCD47D8D}">
  <sheetPr codeName="Sheet5">
    <pageSetUpPr fitToPage="1"/>
  </sheetPr>
  <dimension ref="A1:AA60"/>
  <sheetViews>
    <sheetView workbookViewId="0"/>
  </sheetViews>
  <sheetFormatPr defaultRowHeight="18.75"/>
  <cols>
    <col min="1" max="1" width="4.125" style="228" customWidth="1"/>
    <col min="2" max="2" width="6.75" style="229" customWidth="1"/>
    <col min="3" max="3" width="22.5" style="228" customWidth="1"/>
    <col min="4" max="4" width="11.125" style="228" customWidth="1"/>
    <col min="5" max="5" width="5" style="229" customWidth="1"/>
    <col min="6" max="6" width="8.5" style="228" customWidth="1"/>
    <col min="7" max="7" width="9.375" style="329" customWidth="1"/>
    <col min="8" max="8" width="9.125" style="228" customWidth="1"/>
    <col min="9" max="20" width="8.5" style="330" customWidth="1"/>
    <col min="21" max="22" width="9.375" style="330" customWidth="1"/>
    <col min="23" max="23" width="9.375" style="333" customWidth="1"/>
    <col min="24" max="25" width="10.375" style="232" customWidth="1"/>
    <col min="26" max="27" width="9.125" style="228" customWidth="1"/>
    <col min="28" max="16384" width="9" style="228"/>
  </cols>
  <sheetData>
    <row r="1" spans="1:27" s="229" customFormat="1">
      <c r="A1" s="228"/>
      <c r="G1" s="230"/>
      <c r="I1" s="231"/>
      <c r="J1" s="231"/>
      <c r="K1" s="231"/>
      <c r="L1" s="231"/>
      <c r="M1" s="231"/>
      <c r="N1" s="231"/>
      <c r="O1" s="231"/>
      <c r="P1" s="231"/>
      <c r="Q1" s="231"/>
      <c r="R1" s="231"/>
      <c r="S1" s="231"/>
      <c r="T1" s="231"/>
      <c r="U1" s="231"/>
      <c r="V1" s="231"/>
      <c r="W1" s="230"/>
      <c r="X1" s="232"/>
      <c r="Y1" s="232"/>
    </row>
    <row r="2" spans="1:27" s="229" customFormat="1" ht="30">
      <c r="A2" s="228"/>
      <c r="B2" s="233" t="s">
        <v>247</v>
      </c>
      <c r="G2" s="230"/>
      <c r="I2" s="231"/>
      <c r="J2" s="231"/>
      <c r="K2" s="234"/>
      <c r="L2" s="235"/>
      <c r="M2" s="235"/>
      <c r="N2" s="235"/>
      <c r="O2" s="236" t="s">
        <v>73</v>
      </c>
      <c r="P2" s="875" t="str">
        <f>IF('C-1②経費内訳（２年目）'!C3="","",'C-1②経費内訳（２年目）'!C3)</f>
        <v/>
      </c>
      <c r="Q2" s="875"/>
      <c r="R2" s="875"/>
      <c r="S2" s="875"/>
      <c r="T2" s="875"/>
      <c r="U2" s="875"/>
      <c r="V2" s="875"/>
      <c r="W2" s="875"/>
      <c r="X2" s="232"/>
      <c r="Y2" s="232"/>
    </row>
    <row r="3" spans="1:27" s="229" customFormat="1" ht="25.5" customHeight="1">
      <c r="A3" s="228"/>
      <c r="B3" s="237"/>
      <c r="G3" s="230"/>
      <c r="I3" s="231"/>
      <c r="J3" s="231"/>
      <c r="K3" s="238"/>
      <c r="L3" s="238"/>
      <c r="M3" s="238"/>
      <c r="N3" s="238"/>
      <c r="O3" s="238"/>
      <c r="P3" s="238"/>
      <c r="Q3" s="231"/>
      <c r="R3" s="231"/>
      <c r="S3" s="231"/>
      <c r="T3" s="231"/>
      <c r="U3" s="231"/>
      <c r="V3" s="231"/>
      <c r="W3" s="230"/>
      <c r="X3" s="232"/>
      <c r="Y3" s="232"/>
    </row>
    <row r="4" spans="1:27" s="239" customFormat="1" ht="24.75" customHeight="1">
      <c r="B4" s="876" t="s">
        <v>74</v>
      </c>
      <c r="C4" s="877"/>
      <c r="D4" s="877"/>
      <c r="E4" s="877"/>
      <c r="F4" s="877"/>
      <c r="G4" s="877"/>
      <c r="H4" s="878"/>
      <c r="I4" s="879" t="s">
        <v>75</v>
      </c>
      <c r="J4" s="880"/>
      <c r="K4" s="880"/>
      <c r="L4" s="880"/>
      <c r="M4" s="880"/>
      <c r="N4" s="880"/>
      <c r="O4" s="880"/>
      <c r="P4" s="880"/>
      <c r="Q4" s="880"/>
      <c r="R4" s="880"/>
      <c r="S4" s="880"/>
      <c r="T4" s="880"/>
      <c r="U4" s="881"/>
      <c r="V4" s="882" t="s">
        <v>76</v>
      </c>
      <c r="W4" s="885" t="s">
        <v>77</v>
      </c>
      <c r="X4" s="902" t="s">
        <v>78</v>
      </c>
      <c r="Y4" s="907" t="s">
        <v>79</v>
      </c>
      <c r="Z4" s="892" t="s">
        <v>80</v>
      </c>
      <c r="AA4" s="892" t="s">
        <v>81</v>
      </c>
    </row>
    <row r="5" spans="1:27" s="239" customFormat="1" ht="26.25" customHeight="1">
      <c r="B5" s="895" t="s">
        <v>82</v>
      </c>
      <c r="C5" s="895" t="s">
        <v>83</v>
      </c>
      <c r="D5" s="876" t="s">
        <v>84</v>
      </c>
      <c r="E5" s="877"/>
      <c r="F5" s="877"/>
      <c r="G5" s="877"/>
      <c r="H5" s="878"/>
      <c r="I5" s="879" t="s">
        <v>225</v>
      </c>
      <c r="J5" s="880"/>
      <c r="K5" s="880"/>
      <c r="L5" s="880"/>
      <c r="M5" s="880"/>
      <c r="N5" s="880"/>
      <c r="O5" s="880"/>
      <c r="P5" s="880"/>
      <c r="Q5" s="881"/>
      <c r="R5" s="240" t="s">
        <v>226</v>
      </c>
      <c r="S5" s="240" t="s">
        <v>85</v>
      </c>
      <c r="T5" s="240" t="s">
        <v>227</v>
      </c>
      <c r="U5" s="898" t="s">
        <v>86</v>
      </c>
      <c r="V5" s="883"/>
      <c r="W5" s="886"/>
      <c r="X5" s="903"/>
      <c r="Y5" s="908"/>
      <c r="Z5" s="893"/>
      <c r="AA5" s="893"/>
    </row>
    <row r="6" spans="1:27" s="241" customFormat="1" ht="55.5" customHeight="1">
      <c r="B6" s="896"/>
      <c r="C6" s="896"/>
      <c r="D6" s="895" t="s">
        <v>87</v>
      </c>
      <c r="E6" s="888" t="s">
        <v>88</v>
      </c>
      <c r="F6" s="888" t="s">
        <v>89</v>
      </c>
      <c r="G6" s="890" t="s">
        <v>90</v>
      </c>
      <c r="H6" s="888" t="s">
        <v>228</v>
      </c>
      <c r="I6" s="879" t="s">
        <v>229</v>
      </c>
      <c r="J6" s="880"/>
      <c r="K6" s="880"/>
      <c r="L6" s="880"/>
      <c r="M6" s="880"/>
      <c r="N6" s="881"/>
      <c r="O6" s="898" t="s">
        <v>230</v>
      </c>
      <c r="P6" s="898" t="s">
        <v>231</v>
      </c>
      <c r="Q6" s="898" t="s">
        <v>91</v>
      </c>
      <c r="R6" s="905" t="s">
        <v>226</v>
      </c>
      <c r="S6" s="905" t="s">
        <v>85</v>
      </c>
      <c r="T6" s="905" t="s">
        <v>227</v>
      </c>
      <c r="U6" s="899"/>
      <c r="V6" s="883"/>
      <c r="W6" s="886"/>
      <c r="X6" s="903"/>
      <c r="Y6" s="908"/>
      <c r="Z6" s="893"/>
      <c r="AA6" s="893"/>
    </row>
    <row r="7" spans="1:27" s="241" customFormat="1" ht="37.5">
      <c r="B7" s="897"/>
      <c r="C7" s="897"/>
      <c r="D7" s="897"/>
      <c r="E7" s="901"/>
      <c r="F7" s="889"/>
      <c r="G7" s="891"/>
      <c r="H7" s="889"/>
      <c r="I7" s="240" t="s">
        <v>232</v>
      </c>
      <c r="J7" s="240" t="s">
        <v>233</v>
      </c>
      <c r="K7" s="242" t="s">
        <v>234</v>
      </c>
      <c r="L7" s="242" t="s">
        <v>235</v>
      </c>
      <c r="M7" s="242" t="s">
        <v>92</v>
      </c>
      <c r="N7" s="242" t="s">
        <v>236</v>
      </c>
      <c r="O7" s="900"/>
      <c r="P7" s="900"/>
      <c r="Q7" s="900"/>
      <c r="R7" s="906"/>
      <c r="S7" s="906"/>
      <c r="T7" s="906"/>
      <c r="U7" s="900"/>
      <c r="V7" s="884"/>
      <c r="W7" s="887"/>
      <c r="X7" s="904"/>
      <c r="Y7" s="909"/>
      <c r="Z7" s="894"/>
      <c r="AA7" s="894"/>
    </row>
    <row r="8" spans="1:27" ht="20.100000000000001" customHeight="1">
      <c r="B8" s="253" t="s">
        <v>265</v>
      </c>
      <c r="C8" s="313"/>
      <c r="D8" s="243"/>
      <c r="E8" s="244"/>
      <c r="F8" s="10"/>
      <c r="G8" s="245"/>
      <c r="H8" s="246"/>
      <c r="I8" s="247"/>
      <c r="J8" s="247"/>
      <c r="K8" s="247"/>
      <c r="L8" s="248"/>
      <c r="M8" s="248"/>
      <c r="N8" s="248"/>
      <c r="O8" s="247"/>
      <c r="P8" s="247"/>
      <c r="Q8" s="247"/>
      <c r="R8" s="247"/>
      <c r="S8" s="247"/>
      <c r="T8" s="247"/>
      <c r="U8" s="247">
        <f>SUM(I8:T8)</f>
        <v>0</v>
      </c>
      <c r="V8" s="247"/>
      <c r="W8" s="249">
        <f>SUM(U8,V8)</f>
        <v>0</v>
      </c>
      <c r="X8" s="250" t="s">
        <v>93</v>
      </c>
      <c r="Y8" s="250" t="s">
        <v>93</v>
      </c>
      <c r="Z8" s="250" t="s">
        <v>93</v>
      </c>
      <c r="AA8" s="250" t="s">
        <v>93</v>
      </c>
    </row>
    <row r="9" spans="1:27" ht="20.100000000000001" customHeight="1">
      <c r="B9" s="251">
        <v>1</v>
      </c>
      <c r="C9" s="252"/>
      <c r="D9" s="253"/>
      <c r="E9" s="254"/>
      <c r="F9" s="11"/>
      <c r="G9" s="245" t="str">
        <f>IF(OR(E9="",F9=""),"",E9*F9)</f>
        <v/>
      </c>
      <c r="H9" s="246"/>
      <c r="I9" s="247"/>
      <c r="J9" s="247"/>
      <c r="K9" s="247"/>
      <c r="L9" s="248"/>
      <c r="M9" s="248"/>
      <c r="N9" s="248"/>
      <c r="O9" s="247"/>
      <c r="P9" s="247"/>
      <c r="Q9" s="247"/>
      <c r="R9" s="247"/>
      <c r="S9" s="247"/>
      <c r="T9" s="247"/>
      <c r="U9" s="247">
        <f t="shared" ref="U9:U13" si="0">SUM(I9:T9)</f>
        <v>0</v>
      </c>
      <c r="V9" s="247"/>
      <c r="W9" s="249">
        <f t="shared" ref="W9:W17" si="1">SUM(U9,V9)</f>
        <v>0</v>
      </c>
      <c r="X9" s="255" t="str">
        <f>IF($G9="","",IF(E9*F9=G9,"○","×"))</f>
        <v/>
      </c>
      <c r="Y9" s="256" t="str">
        <f t="shared" ref="Y9:Y31" si="2">IF($G9="","",IF(G9=W9,"○","×"))</f>
        <v/>
      </c>
      <c r="Z9" s="256" t="str">
        <f t="shared" ref="Z9:AA24" si="3">IF($G9="","",IF(INT(E9)=E9,"ー","あり"))</f>
        <v/>
      </c>
      <c r="AA9" s="256" t="str">
        <f t="shared" si="3"/>
        <v/>
      </c>
    </row>
    <row r="10" spans="1:27" ht="20.100000000000001" customHeight="1">
      <c r="B10" s="251">
        <v>2</v>
      </c>
      <c r="C10" s="252"/>
      <c r="D10" s="253"/>
      <c r="E10" s="254"/>
      <c r="F10" s="11"/>
      <c r="G10" s="245" t="str">
        <f t="shared" ref="G10:G25" si="4">IF(OR(E10="",F10=""),"",E10*F10)</f>
        <v/>
      </c>
      <c r="H10" s="246"/>
      <c r="I10" s="247"/>
      <c r="J10" s="247"/>
      <c r="K10" s="247"/>
      <c r="L10" s="248"/>
      <c r="M10" s="248"/>
      <c r="N10" s="248"/>
      <c r="O10" s="247"/>
      <c r="P10" s="247"/>
      <c r="Q10" s="247"/>
      <c r="R10" s="247"/>
      <c r="S10" s="247"/>
      <c r="T10" s="247"/>
      <c r="U10" s="247">
        <f t="shared" si="0"/>
        <v>0</v>
      </c>
      <c r="V10" s="247"/>
      <c r="W10" s="249">
        <f t="shared" si="1"/>
        <v>0</v>
      </c>
      <c r="X10" s="255" t="str">
        <f t="shared" ref="X10:X25" si="5">IF($G10="","",IF(E10*F10=G10,"○","×"))</f>
        <v/>
      </c>
      <c r="Y10" s="256" t="str">
        <f t="shared" si="2"/>
        <v/>
      </c>
      <c r="Z10" s="256" t="str">
        <f t="shared" si="3"/>
        <v/>
      </c>
      <c r="AA10" s="256" t="str">
        <f t="shared" si="3"/>
        <v/>
      </c>
    </row>
    <row r="11" spans="1:27" ht="20.100000000000001" customHeight="1">
      <c r="B11" s="251">
        <v>3</v>
      </c>
      <c r="C11" s="252"/>
      <c r="D11" s="253"/>
      <c r="E11" s="254"/>
      <c r="F11" s="11"/>
      <c r="G11" s="245" t="str">
        <f t="shared" si="4"/>
        <v/>
      </c>
      <c r="H11" s="246"/>
      <c r="I11" s="247"/>
      <c r="J11" s="247"/>
      <c r="K11" s="247"/>
      <c r="L11" s="248"/>
      <c r="M11" s="248"/>
      <c r="N11" s="248"/>
      <c r="O11" s="247"/>
      <c r="P11" s="247"/>
      <c r="Q11" s="247"/>
      <c r="R11" s="247"/>
      <c r="S11" s="247"/>
      <c r="T11" s="247"/>
      <c r="U11" s="247">
        <f t="shared" si="0"/>
        <v>0</v>
      </c>
      <c r="V11" s="247"/>
      <c r="W11" s="249">
        <f t="shared" si="1"/>
        <v>0</v>
      </c>
      <c r="X11" s="255" t="str">
        <f t="shared" si="5"/>
        <v/>
      </c>
      <c r="Y11" s="256" t="str">
        <f t="shared" si="2"/>
        <v/>
      </c>
      <c r="Z11" s="256" t="str">
        <f t="shared" si="3"/>
        <v/>
      </c>
      <c r="AA11" s="256" t="str">
        <f t="shared" si="3"/>
        <v/>
      </c>
    </row>
    <row r="12" spans="1:27" ht="20.100000000000001" customHeight="1">
      <c r="B12" s="251">
        <v>4</v>
      </c>
      <c r="C12" s="252"/>
      <c r="D12" s="253"/>
      <c r="E12" s="254"/>
      <c r="F12" s="11"/>
      <c r="G12" s="245" t="str">
        <f t="shared" si="4"/>
        <v/>
      </c>
      <c r="H12" s="246"/>
      <c r="I12" s="247"/>
      <c r="J12" s="247"/>
      <c r="K12" s="247"/>
      <c r="L12" s="248"/>
      <c r="M12" s="248"/>
      <c r="N12" s="248"/>
      <c r="O12" s="247"/>
      <c r="P12" s="247"/>
      <c r="Q12" s="247"/>
      <c r="R12" s="247"/>
      <c r="S12" s="247"/>
      <c r="T12" s="247"/>
      <c r="U12" s="247">
        <f t="shared" si="0"/>
        <v>0</v>
      </c>
      <c r="V12" s="247"/>
      <c r="W12" s="249">
        <f t="shared" si="1"/>
        <v>0</v>
      </c>
      <c r="X12" s="255" t="str">
        <f t="shared" si="5"/>
        <v/>
      </c>
      <c r="Y12" s="256" t="str">
        <f t="shared" si="2"/>
        <v/>
      </c>
      <c r="Z12" s="256" t="str">
        <f t="shared" si="3"/>
        <v/>
      </c>
      <c r="AA12" s="256" t="str">
        <f t="shared" si="3"/>
        <v/>
      </c>
    </row>
    <row r="13" spans="1:27" ht="20.100000000000001" customHeight="1">
      <c r="B13" s="251">
        <v>5</v>
      </c>
      <c r="C13" s="252"/>
      <c r="D13" s="253"/>
      <c r="E13" s="254"/>
      <c r="F13" s="11"/>
      <c r="G13" s="245" t="str">
        <f t="shared" si="4"/>
        <v/>
      </c>
      <c r="H13" s="246"/>
      <c r="I13" s="247"/>
      <c r="J13" s="247"/>
      <c r="K13" s="247"/>
      <c r="L13" s="248"/>
      <c r="M13" s="248"/>
      <c r="N13" s="248"/>
      <c r="O13" s="247"/>
      <c r="P13" s="247"/>
      <c r="Q13" s="247"/>
      <c r="R13" s="247"/>
      <c r="S13" s="247"/>
      <c r="T13" s="247"/>
      <c r="U13" s="247">
        <f t="shared" si="0"/>
        <v>0</v>
      </c>
      <c r="V13" s="247"/>
      <c r="W13" s="249">
        <f t="shared" si="1"/>
        <v>0</v>
      </c>
      <c r="X13" s="255" t="str">
        <f t="shared" si="5"/>
        <v/>
      </c>
      <c r="Y13" s="256" t="str">
        <f t="shared" si="2"/>
        <v/>
      </c>
      <c r="Z13" s="256" t="str">
        <f t="shared" si="3"/>
        <v/>
      </c>
      <c r="AA13" s="256" t="str">
        <f t="shared" si="3"/>
        <v/>
      </c>
    </row>
    <row r="14" spans="1:27" ht="20.100000000000001" customHeight="1">
      <c r="B14" s="251">
        <v>6</v>
      </c>
      <c r="C14" s="252"/>
      <c r="D14" s="253"/>
      <c r="E14" s="254"/>
      <c r="F14" s="11"/>
      <c r="G14" s="245" t="str">
        <f t="shared" si="4"/>
        <v/>
      </c>
      <c r="H14" s="246"/>
      <c r="I14" s="247"/>
      <c r="J14" s="247"/>
      <c r="K14" s="247"/>
      <c r="L14" s="248"/>
      <c r="M14" s="248"/>
      <c r="N14" s="248"/>
      <c r="O14" s="247"/>
      <c r="P14" s="247"/>
      <c r="Q14" s="247"/>
      <c r="R14" s="247"/>
      <c r="S14" s="247"/>
      <c r="T14" s="247"/>
      <c r="U14" s="247">
        <f t="shared" ref="U14:U25" si="6">SUM(I14:T14)</f>
        <v>0</v>
      </c>
      <c r="V14" s="247"/>
      <c r="W14" s="249">
        <f t="shared" si="1"/>
        <v>0</v>
      </c>
      <c r="X14" s="255" t="str">
        <f t="shared" si="5"/>
        <v/>
      </c>
      <c r="Y14" s="256" t="str">
        <f t="shared" si="2"/>
        <v/>
      </c>
      <c r="Z14" s="256" t="str">
        <f t="shared" si="3"/>
        <v/>
      </c>
      <c r="AA14" s="256" t="str">
        <f t="shared" si="3"/>
        <v/>
      </c>
    </row>
    <row r="15" spans="1:27" ht="20.100000000000001" customHeight="1">
      <c r="B15" s="251">
        <v>7</v>
      </c>
      <c r="C15" s="252"/>
      <c r="D15" s="253"/>
      <c r="E15" s="254"/>
      <c r="F15" s="11"/>
      <c r="G15" s="245" t="str">
        <f t="shared" si="4"/>
        <v/>
      </c>
      <c r="H15" s="246"/>
      <c r="I15" s="247"/>
      <c r="J15" s="247"/>
      <c r="K15" s="247"/>
      <c r="L15" s="248"/>
      <c r="M15" s="248"/>
      <c r="N15" s="248"/>
      <c r="O15" s="247"/>
      <c r="P15" s="247"/>
      <c r="Q15" s="247"/>
      <c r="R15" s="247"/>
      <c r="S15" s="247"/>
      <c r="T15" s="247"/>
      <c r="U15" s="247">
        <f t="shared" si="6"/>
        <v>0</v>
      </c>
      <c r="V15" s="247"/>
      <c r="W15" s="249">
        <f t="shared" si="1"/>
        <v>0</v>
      </c>
      <c r="X15" s="255" t="str">
        <f t="shared" si="5"/>
        <v/>
      </c>
      <c r="Y15" s="256" t="str">
        <f t="shared" si="2"/>
        <v/>
      </c>
      <c r="Z15" s="256" t="str">
        <f t="shared" si="3"/>
        <v/>
      </c>
      <c r="AA15" s="256" t="str">
        <f t="shared" si="3"/>
        <v/>
      </c>
    </row>
    <row r="16" spans="1:27" ht="20.100000000000001" customHeight="1">
      <c r="B16" s="251">
        <v>8</v>
      </c>
      <c r="C16" s="252"/>
      <c r="D16" s="253"/>
      <c r="E16" s="254"/>
      <c r="F16" s="11"/>
      <c r="G16" s="245" t="str">
        <f t="shared" si="4"/>
        <v/>
      </c>
      <c r="H16" s="246"/>
      <c r="I16" s="247"/>
      <c r="J16" s="247"/>
      <c r="K16" s="247"/>
      <c r="L16" s="248"/>
      <c r="M16" s="248"/>
      <c r="N16" s="248"/>
      <c r="O16" s="247"/>
      <c r="P16" s="247"/>
      <c r="Q16" s="247"/>
      <c r="R16" s="247"/>
      <c r="S16" s="247"/>
      <c r="T16" s="247"/>
      <c r="U16" s="247">
        <f t="shared" si="6"/>
        <v>0</v>
      </c>
      <c r="V16" s="247"/>
      <c r="W16" s="249">
        <f t="shared" si="1"/>
        <v>0</v>
      </c>
      <c r="X16" s="255" t="str">
        <f t="shared" si="5"/>
        <v/>
      </c>
      <c r="Y16" s="256" t="str">
        <f t="shared" si="2"/>
        <v/>
      </c>
      <c r="Z16" s="256" t="str">
        <f t="shared" si="3"/>
        <v/>
      </c>
      <c r="AA16" s="256" t="str">
        <f t="shared" si="3"/>
        <v/>
      </c>
    </row>
    <row r="17" spans="2:27" ht="20.100000000000001" customHeight="1">
      <c r="B17" s="251">
        <v>9</v>
      </c>
      <c r="C17" s="252"/>
      <c r="D17" s="253"/>
      <c r="E17" s="254"/>
      <c r="F17" s="11"/>
      <c r="G17" s="245" t="str">
        <f t="shared" si="4"/>
        <v/>
      </c>
      <c r="H17" s="246"/>
      <c r="I17" s="247"/>
      <c r="J17" s="247"/>
      <c r="K17" s="247"/>
      <c r="L17" s="248"/>
      <c r="M17" s="248"/>
      <c r="N17" s="248"/>
      <c r="O17" s="247"/>
      <c r="P17" s="247"/>
      <c r="Q17" s="247"/>
      <c r="R17" s="247"/>
      <c r="S17" s="247"/>
      <c r="T17" s="247"/>
      <c r="U17" s="247">
        <f t="shared" si="6"/>
        <v>0</v>
      </c>
      <c r="V17" s="247"/>
      <c r="W17" s="249">
        <f t="shared" si="1"/>
        <v>0</v>
      </c>
      <c r="X17" s="255" t="str">
        <f t="shared" si="5"/>
        <v/>
      </c>
      <c r="Y17" s="256" t="str">
        <f t="shared" si="2"/>
        <v/>
      </c>
      <c r="Z17" s="256" t="str">
        <f t="shared" si="3"/>
        <v/>
      </c>
      <c r="AA17" s="256" t="str">
        <f t="shared" si="3"/>
        <v/>
      </c>
    </row>
    <row r="18" spans="2:27" ht="20.100000000000001" customHeight="1">
      <c r="B18" s="251">
        <v>10</v>
      </c>
      <c r="C18" s="252"/>
      <c r="D18" s="253"/>
      <c r="E18" s="254"/>
      <c r="F18" s="11"/>
      <c r="G18" s="245" t="str">
        <f t="shared" si="4"/>
        <v/>
      </c>
      <c r="H18" s="246"/>
      <c r="I18" s="247"/>
      <c r="J18" s="247"/>
      <c r="K18" s="247"/>
      <c r="L18" s="248"/>
      <c r="M18" s="248"/>
      <c r="N18" s="248"/>
      <c r="O18" s="247"/>
      <c r="P18" s="247"/>
      <c r="Q18" s="247"/>
      <c r="R18" s="247"/>
      <c r="S18" s="247"/>
      <c r="T18" s="247"/>
      <c r="U18" s="247">
        <f t="shared" si="6"/>
        <v>0</v>
      </c>
      <c r="V18" s="247"/>
      <c r="W18" s="249">
        <f>SUM(U18,V18)</f>
        <v>0</v>
      </c>
      <c r="X18" s="255" t="str">
        <f t="shared" si="5"/>
        <v/>
      </c>
      <c r="Y18" s="256" t="str">
        <f t="shared" si="2"/>
        <v/>
      </c>
      <c r="Z18" s="256" t="str">
        <f t="shared" si="3"/>
        <v/>
      </c>
      <c r="AA18" s="256" t="str">
        <f t="shared" si="3"/>
        <v/>
      </c>
    </row>
    <row r="19" spans="2:27" ht="20.100000000000001" customHeight="1">
      <c r="B19" s="251">
        <v>11</v>
      </c>
      <c r="C19" s="257"/>
      <c r="D19" s="258"/>
      <c r="E19" s="259"/>
      <c r="F19" s="11"/>
      <c r="G19" s="245" t="str">
        <f t="shared" si="4"/>
        <v/>
      </c>
      <c r="H19" s="246"/>
      <c r="I19" s="247"/>
      <c r="J19" s="247"/>
      <c r="K19" s="247"/>
      <c r="L19" s="248"/>
      <c r="M19" s="248"/>
      <c r="N19" s="248"/>
      <c r="O19" s="247"/>
      <c r="P19" s="247"/>
      <c r="Q19" s="247"/>
      <c r="R19" s="247"/>
      <c r="S19" s="247"/>
      <c r="T19" s="247"/>
      <c r="U19" s="247">
        <f t="shared" si="6"/>
        <v>0</v>
      </c>
      <c r="V19" s="247"/>
      <c r="W19" s="249">
        <f t="shared" ref="W19:W22" si="7">SUM(U19,V19)</f>
        <v>0</v>
      </c>
      <c r="X19" s="255" t="str">
        <f t="shared" si="5"/>
        <v/>
      </c>
      <c r="Y19" s="256" t="str">
        <f t="shared" si="2"/>
        <v/>
      </c>
      <c r="Z19" s="256" t="str">
        <f t="shared" si="3"/>
        <v/>
      </c>
      <c r="AA19" s="256" t="str">
        <f t="shared" si="3"/>
        <v/>
      </c>
    </row>
    <row r="20" spans="2:27" ht="20.100000000000001" customHeight="1">
      <c r="B20" s="251">
        <v>12</v>
      </c>
      <c r="C20" s="257"/>
      <c r="D20" s="258"/>
      <c r="E20" s="259"/>
      <c r="F20" s="11"/>
      <c r="G20" s="245" t="str">
        <f t="shared" si="4"/>
        <v/>
      </c>
      <c r="H20" s="246"/>
      <c r="I20" s="247"/>
      <c r="J20" s="247"/>
      <c r="K20" s="247"/>
      <c r="L20" s="248"/>
      <c r="M20" s="248"/>
      <c r="N20" s="248"/>
      <c r="O20" s="247"/>
      <c r="P20" s="247"/>
      <c r="Q20" s="247"/>
      <c r="R20" s="247"/>
      <c r="S20" s="247"/>
      <c r="T20" s="247"/>
      <c r="U20" s="247">
        <f t="shared" si="6"/>
        <v>0</v>
      </c>
      <c r="V20" s="247"/>
      <c r="W20" s="249">
        <f t="shared" si="7"/>
        <v>0</v>
      </c>
      <c r="X20" s="255" t="str">
        <f t="shared" si="5"/>
        <v/>
      </c>
      <c r="Y20" s="256" t="str">
        <f>IF($G20="","",IF(G20=W20,"○","×"))</f>
        <v/>
      </c>
      <c r="Z20" s="256" t="str">
        <f t="shared" si="3"/>
        <v/>
      </c>
      <c r="AA20" s="256" t="str">
        <f t="shared" si="3"/>
        <v/>
      </c>
    </row>
    <row r="21" spans="2:27" ht="20.100000000000001" customHeight="1">
      <c r="B21" s="251">
        <v>13</v>
      </c>
      <c r="C21" s="257"/>
      <c r="D21" s="258"/>
      <c r="E21" s="259"/>
      <c r="F21" s="11"/>
      <c r="G21" s="245" t="str">
        <f t="shared" si="4"/>
        <v/>
      </c>
      <c r="H21" s="246"/>
      <c r="I21" s="247"/>
      <c r="J21" s="247"/>
      <c r="K21" s="247"/>
      <c r="L21" s="248"/>
      <c r="M21" s="248"/>
      <c r="N21" s="248"/>
      <c r="O21" s="247"/>
      <c r="P21" s="247"/>
      <c r="Q21" s="247"/>
      <c r="R21" s="247"/>
      <c r="S21" s="247"/>
      <c r="T21" s="247"/>
      <c r="U21" s="247">
        <f t="shared" si="6"/>
        <v>0</v>
      </c>
      <c r="V21" s="247"/>
      <c r="W21" s="249">
        <f t="shared" si="7"/>
        <v>0</v>
      </c>
      <c r="X21" s="255" t="str">
        <f t="shared" si="5"/>
        <v/>
      </c>
      <c r="Y21" s="256" t="str">
        <f t="shared" si="2"/>
        <v/>
      </c>
      <c r="Z21" s="256" t="str">
        <f t="shared" si="3"/>
        <v/>
      </c>
      <c r="AA21" s="256" t="str">
        <f t="shared" si="3"/>
        <v/>
      </c>
    </row>
    <row r="22" spans="2:27" ht="20.100000000000001" customHeight="1">
      <c r="B22" s="251">
        <v>14</v>
      </c>
      <c r="C22" s="257"/>
      <c r="D22" s="258"/>
      <c r="E22" s="259"/>
      <c r="F22" s="11"/>
      <c r="G22" s="245" t="str">
        <f t="shared" si="4"/>
        <v/>
      </c>
      <c r="H22" s="246"/>
      <c r="I22" s="247"/>
      <c r="J22" s="247"/>
      <c r="K22" s="247"/>
      <c r="L22" s="248"/>
      <c r="M22" s="248"/>
      <c r="N22" s="248"/>
      <c r="O22" s="247"/>
      <c r="P22" s="247"/>
      <c r="Q22" s="247"/>
      <c r="R22" s="247"/>
      <c r="S22" s="247"/>
      <c r="T22" s="247"/>
      <c r="U22" s="247">
        <f t="shared" si="6"/>
        <v>0</v>
      </c>
      <c r="V22" s="247"/>
      <c r="W22" s="249">
        <f t="shared" si="7"/>
        <v>0</v>
      </c>
      <c r="X22" s="255" t="str">
        <f t="shared" si="5"/>
        <v/>
      </c>
      <c r="Y22" s="256" t="str">
        <f t="shared" si="2"/>
        <v/>
      </c>
      <c r="Z22" s="256" t="str">
        <f t="shared" si="3"/>
        <v/>
      </c>
      <c r="AA22" s="256" t="str">
        <f t="shared" si="3"/>
        <v/>
      </c>
    </row>
    <row r="23" spans="2:27" ht="20.100000000000001" customHeight="1">
      <c r="B23" s="251">
        <v>15</v>
      </c>
      <c r="C23" s="257"/>
      <c r="D23" s="258"/>
      <c r="E23" s="259"/>
      <c r="F23" s="11"/>
      <c r="G23" s="245" t="str">
        <f t="shared" si="4"/>
        <v/>
      </c>
      <c r="H23" s="246"/>
      <c r="I23" s="247"/>
      <c r="J23" s="247"/>
      <c r="K23" s="247"/>
      <c r="L23" s="248"/>
      <c r="M23" s="248"/>
      <c r="N23" s="248"/>
      <c r="O23" s="247"/>
      <c r="P23" s="247"/>
      <c r="Q23" s="247"/>
      <c r="R23" s="247"/>
      <c r="S23" s="247"/>
      <c r="T23" s="247"/>
      <c r="U23" s="247">
        <f t="shared" si="6"/>
        <v>0</v>
      </c>
      <c r="V23" s="247"/>
      <c r="W23" s="249">
        <f>SUM(U23,V23)</f>
        <v>0</v>
      </c>
      <c r="X23" s="255" t="str">
        <f t="shared" si="5"/>
        <v/>
      </c>
      <c r="Y23" s="256" t="str">
        <f t="shared" si="2"/>
        <v/>
      </c>
      <c r="Z23" s="256" t="str">
        <f t="shared" si="3"/>
        <v/>
      </c>
      <c r="AA23" s="256" t="str">
        <f t="shared" si="3"/>
        <v/>
      </c>
    </row>
    <row r="24" spans="2:27" ht="20.100000000000001" customHeight="1">
      <c r="B24" s="260"/>
      <c r="C24" s="261"/>
      <c r="D24" s="262"/>
      <c r="E24" s="263"/>
      <c r="F24" s="12"/>
      <c r="G24" s="245" t="str">
        <f t="shared" si="4"/>
        <v/>
      </c>
      <c r="H24" s="264"/>
      <c r="I24" s="265"/>
      <c r="J24" s="265"/>
      <c r="K24" s="265"/>
      <c r="L24" s="266"/>
      <c r="M24" s="266"/>
      <c r="N24" s="266"/>
      <c r="O24" s="265"/>
      <c r="P24" s="265"/>
      <c r="Q24" s="265"/>
      <c r="R24" s="265"/>
      <c r="S24" s="265"/>
      <c r="T24" s="265"/>
      <c r="U24" s="247">
        <f t="shared" si="6"/>
        <v>0</v>
      </c>
      <c r="V24" s="265"/>
      <c r="W24" s="249">
        <f t="shared" ref="W24:W25" si="8">SUM(U24,V24)</f>
        <v>0</v>
      </c>
      <c r="X24" s="255" t="str">
        <f t="shared" si="5"/>
        <v/>
      </c>
      <c r="Y24" s="256" t="str">
        <f t="shared" si="2"/>
        <v/>
      </c>
      <c r="Z24" s="256" t="str">
        <f t="shared" si="3"/>
        <v/>
      </c>
      <c r="AA24" s="256" t="str">
        <f t="shared" si="3"/>
        <v/>
      </c>
    </row>
    <row r="25" spans="2:27" ht="20.100000000000001" customHeight="1">
      <c r="B25" s="260"/>
      <c r="C25" s="261"/>
      <c r="D25" s="262"/>
      <c r="E25" s="263"/>
      <c r="F25" s="12"/>
      <c r="G25" s="245" t="str">
        <f t="shared" si="4"/>
        <v/>
      </c>
      <c r="H25" s="264"/>
      <c r="I25" s="265"/>
      <c r="J25" s="265"/>
      <c r="K25" s="265"/>
      <c r="L25" s="266"/>
      <c r="M25" s="266"/>
      <c r="N25" s="266"/>
      <c r="O25" s="265"/>
      <c r="P25" s="265"/>
      <c r="Q25" s="265"/>
      <c r="R25" s="265"/>
      <c r="S25" s="265"/>
      <c r="T25" s="265"/>
      <c r="U25" s="247">
        <f t="shared" si="6"/>
        <v>0</v>
      </c>
      <c r="V25" s="265"/>
      <c r="W25" s="249">
        <f t="shared" si="8"/>
        <v>0</v>
      </c>
      <c r="X25" s="255" t="str">
        <f t="shared" si="5"/>
        <v/>
      </c>
      <c r="Y25" s="256" t="str">
        <f t="shared" si="2"/>
        <v/>
      </c>
      <c r="Z25" s="256" t="str">
        <f t="shared" ref="Z25:AA25" si="9">IF($G25="","",IF(INT(E25)=E25,"ー","あり"))</f>
        <v/>
      </c>
      <c r="AA25" s="256" t="str">
        <f t="shared" si="9"/>
        <v/>
      </c>
    </row>
    <row r="26" spans="2:27" ht="20.100000000000001" customHeight="1" thickBot="1">
      <c r="B26" s="267" t="s">
        <v>237</v>
      </c>
      <c r="C26" s="268"/>
      <c r="D26" s="268"/>
      <c r="E26" s="269"/>
      <c r="F26" s="270"/>
      <c r="G26" s="271">
        <f>SUM(G8:G25)</f>
        <v>0</v>
      </c>
      <c r="H26" s="272"/>
      <c r="I26" s="273">
        <f t="shared" ref="I26:W26" si="10">SUM(I8:I25)</f>
        <v>0</v>
      </c>
      <c r="J26" s="273">
        <f t="shared" si="10"/>
        <v>0</v>
      </c>
      <c r="K26" s="273">
        <f t="shared" si="10"/>
        <v>0</v>
      </c>
      <c r="L26" s="274"/>
      <c r="M26" s="274"/>
      <c r="N26" s="274"/>
      <c r="O26" s="273">
        <f t="shared" si="10"/>
        <v>0</v>
      </c>
      <c r="P26" s="273">
        <f t="shared" si="10"/>
        <v>0</v>
      </c>
      <c r="Q26" s="273">
        <f t="shared" si="10"/>
        <v>0</v>
      </c>
      <c r="R26" s="273">
        <f t="shared" si="10"/>
        <v>0</v>
      </c>
      <c r="S26" s="273">
        <f t="shared" si="10"/>
        <v>0</v>
      </c>
      <c r="T26" s="273">
        <f t="shared" si="10"/>
        <v>0</v>
      </c>
      <c r="U26" s="273">
        <f t="shared" si="10"/>
        <v>0</v>
      </c>
      <c r="V26" s="273">
        <f t="shared" si="10"/>
        <v>0</v>
      </c>
      <c r="W26" s="275">
        <f t="shared" si="10"/>
        <v>0</v>
      </c>
      <c r="X26" s="250" t="s">
        <v>93</v>
      </c>
      <c r="Y26" s="256" t="str">
        <f>IF($G26=0,"",IF(G26=W26,"○","×"))</f>
        <v/>
      </c>
      <c r="Z26" s="250" t="s">
        <v>93</v>
      </c>
      <c r="AA26" s="250" t="s">
        <v>93</v>
      </c>
    </row>
    <row r="27" spans="2:27" ht="20.100000000000001" customHeight="1">
      <c r="B27" s="912" t="s">
        <v>238</v>
      </c>
      <c r="C27" s="276" t="s">
        <v>239</v>
      </c>
      <c r="D27" s="277"/>
      <c r="E27" s="278"/>
      <c r="F27" s="279"/>
      <c r="G27" s="280"/>
      <c r="H27" s="281" t="s">
        <v>240</v>
      </c>
      <c r="I27" s="282"/>
      <c r="J27" s="282"/>
      <c r="K27" s="282"/>
      <c r="L27" s="283" t="str">
        <f>IF(G27="","",U27)</f>
        <v/>
      </c>
      <c r="M27" s="282"/>
      <c r="N27" s="282"/>
      <c r="O27" s="282"/>
      <c r="P27" s="282"/>
      <c r="Q27" s="282"/>
      <c r="R27" s="282"/>
      <c r="S27" s="282"/>
      <c r="T27" s="282"/>
      <c r="U27" s="283" t="str">
        <f>IF(OR($U$26=0,G27=""),"",ROUNDDOWN(G27*$U$26/$W$26,0))</f>
        <v/>
      </c>
      <c r="V27" s="283" t="str">
        <f>IF(U27="","",G27-U27)</f>
        <v/>
      </c>
      <c r="W27" s="284">
        <f>SUM(U27,V27)</f>
        <v>0</v>
      </c>
      <c r="X27" s="250" t="s">
        <v>93</v>
      </c>
      <c r="Y27" s="256" t="str">
        <f>IF($G27="","",IF(G27=W27,"○","×"))</f>
        <v/>
      </c>
      <c r="Z27" s="250" t="s">
        <v>93</v>
      </c>
      <c r="AA27" s="250" t="s">
        <v>93</v>
      </c>
    </row>
    <row r="28" spans="2:27" ht="20.100000000000001" customHeight="1">
      <c r="B28" s="913"/>
      <c r="C28" s="285" t="s">
        <v>241</v>
      </c>
      <c r="D28" s="286"/>
      <c r="E28" s="287"/>
      <c r="F28" s="288"/>
      <c r="G28" s="245"/>
      <c r="H28" s="289" t="s">
        <v>240</v>
      </c>
      <c r="I28" s="248"/>
      <c r="J28" s="248"/>
      <c r="K28" s="248"/>
      <c r="L28" s="248"/>
      <c r="M28" s="247" t="str">
        <f>IF(G28="","",U28)</f>
        <v/>
      </c>
      <c r="N28" s="248"/>
      <c r="O28" s="248"/>
      <c r="P28" s="248"/>
      <c r="Q28" s="248"/>
      <c r="R28" s="248"/>
      <c r="S28" s="248"/>
      <c r="T28" s="248"/>
      <c r="U28" s="247" t="str">
        <f>IF(OR($U$26=0,G28=""),"",ROUNDDOWN(G28*$U$26/$W$26,0))</f>
        <v/>
      </c>
      <c r="V28" s="247" t="str">
        <f>IF(U28="","",G28-U28)</f>
        <v/>
      </c>
      <c r="W28" s="249">
        <f>SUM(U28,V28)</f>
        <v>0</v>
      </c>
      <c r="X28" s="250" t="s">
        <v>93</v>
      </c>
      <c r="Y28" s="256" t="str">
        <f t="shared" si="2"/>
        <v/>
      </c>
      <c r="Z28" s="250" t="s">
        <v>93</v>
      </c>
      <c r="AA28" s="250" t="s">
        <v>93</v>
      </c>
    </row>
    <row r="29" spans="2:27" ht="20.100000000000001" customHeight="1" thickBot="1">
      <c r="B29" s="914"/>
      <c r="C29" s="290" t="s">
        <v>242</v>
      </c>
      <c r="D29" s="291"/>
      <c r="E29" s="292"/>
      <c r="F29" s="270"/>
      <c r="G29" s="271"/>
      <c r="H29" s="293" t="s">
        <v>240</v>
      </c>
      <c r="I29" s="274"/>
      <c r="J29" s="274"/>
      <c r="K29" s="274"/>
      <c r="L29" s="274"/>
      <c r="M29" s="274"/>
      <c r="N29" s="273" t="str">
        <f>IF(G29="","",U29)</f>
        <v/>
      </c>
      <c r="O29" s="274"/>
      <c r="P29" s="274"/>
      <c r="Q29" s="274"/>
      <c r="R29" s="274"/>
      <c r="S29" s="274"/>
      <c r="T29" s="274"/>
      <c r="U29" s="273" t="str">
        <f>IF(OR($U$26=0,G29=""),"",ROUNDDOWN(G29*$U$26/$W$26,0))</f>
        <v/>
      </c>
      <c r="V29" s="273" t="str">
        <f t="shared" ref="V29:V31" si="11">IF(U29="","",G29-U29)</f>
        <v/>
      </c>
      <c r="W29" s="275">
        <f t="shared" ref="W29" si="12">SUM(U29,V29)</f>
        <v>0</v>
      </c>
      <c r="X29" s="250" t="s">
        <v>93</v>
      </c>
      <c r="Y29" s="256" t="str">
        <f t="shared" si="2"/>
        <v/>
      </c>
      <c r="Z29" s="250" t="s">
        <v>93</v>
      </c>
      <c r="AA29" s="250" t="s">
        <v>93</v>
      </c>
    </row>
    <row r="30" spans="2:27" ht="20.100000000000001" customHeight="1">
      <c r="B30" s="294"/>
      <c r="C30" s="295" t="s">
        <v>243</v>
      </c>
      <c r="D30" s="296"/>
      <c r="E30" s="297"/>
      <c r="F30" s="298"/>
      <c r="G30" s="299"/>
      <c r="H30" s="300" t="s">
        <v>240</v>
      </c>
      <c r="I30" s="301"/>
      <c r="J30" s="301"/>
      <c r="K30" s="301"/>
      <c r="L30" s="301"/>
      <c r="M30" s="301"/>
      <c r="N30" s="301"/>
      <c r="O30" s="301"/>
      <c r="P30" s="301"/>
      <c r="Q30" s="302" t="str">
        <f>IF(G30="","",U30)</f>
        <v/>
      </c>
      <c r="R30" s="301"/>
      <c r="S30" s="301"/>
      <c r="T30" s="301"/>
      <c r="U30" s="302" t="str">
        <f>IF(OR($U$26=0,G30=""),"",ROUNDDOWN(G30*$U$26/$W$26,0))</f>
        <v/>
      </c>
      <c r="V30" s="302" t="str">
        <f>IF(U30="","",G30-U30)</f>
        <v/>
      </c>
      <c r="W30" s="303">
        <f>SUM(U30,V30)</f>
        <v>0</v>
      </c>
      <c r="X30" s="250" t="s">
        <v>93</v>
      </c>
      <c r="Y30" s="256" t="str">
        <f t="shared" si="2"/>
        <v/>
      </c>
      <c r="Z30" s="250" t="s">
        <v>93</v>
      </c>
      <c r="AA30" s="250" t="s">
        <v>93</v>
      </c>
    </row>
    <row r="31" spans="2:27" ht="20.100000000000001" customHeight="1">
      <c r="B31" s="304"/>
      <c r="C31" s="305" t="s">
        <v>244</v>
      </c>
      <c r="D31" s="286"/>
      <c r="E31" s="287"/>
      <c r="F31" s="288"/>
      <c r="G31" s="245"/>
      <c r="H31" s="289"/>
      <c r="I31" s="248"/>
      <c r="J31" s="248"/>
      <c r="K31" s="248"/>
      <c r="L31" s="248"/>
      <c r="M31" s="248"/>
      <c r="N31" s="248"/>
      <c r="O31" s="248"/>
      <c r="P31" s="248"/>
      <c r="Q31" s="247" t="str">
        <f>IF(G31="","",U31)</f>
        <v/>
      </c>
      <c r="R31" s="248"/>
      <c r="S31" s="248"/>
      <c r="T31" s="248"/>
      <c r="U31" s="247" t="str">
        <f>IF(OR($U$26=0,G31=""),"",ROUNDDOWN(G31*$U$26/$W$26,0))</f>
        <v/>
      </c>
      <c r="V31" s="247" t="str">
        <f t="shared" si="11"/>
        <v/>
      </c>
      <c r="W31" s="249">
        <f>SUM(U31,V31)</f>
        <v>0</v>
      </c>
      <c r="X31" s="250" t="s">
        <v>93</v>
      </c>
      <c r="Y31" s="256" t="str">
        <f t="shared" si="2"/>
        <v/>
      </c>
      <c r="Z31" s="250" t="s">
        <v>93</v>
      </c>
      <c r="AA31" s="250" t="s">
        <v>93</v>
      </c>
    </row>
    <row r="32" spans="2:27" ht="20.100000000000001" customHeight="1" thickBot="1">
      <c r="B32" s="267" t="s">
        <v>237</v>
      </c>
      <c r="C32" s="306"/>
      <c r="D32" s="306"/>
      <c r="E32" s="307"/>
      <c r="F32" s="307"/>
      <c r="G32" s="271">
        <f>SUM(G27:G31)</f>
        <v>0</v>
      </c>
      <c r="H32" s="307"/>
      <c r="I32" s="274"/>
      <c r="J32" s="274"/>
      <c r="K32" s="274"/>
      <c r="L32" s="273">
        <f t="shared" ref="L32:W32" si="13">SUM(L27:L31)</f>
        <v>0</v>
      </c>
      <c r="M32" s="273">
        <f t="shared" si="13"/>
        <v>0</v>
      </c>
      <c r="N32" s="273">
        <f t="shared" si="13"/>
        <v>0</v>
      </c>
      <c r="O32" s="273">
        <f t="shared" si="13"/>
        <v>0</v>
      </c>
      <c r="P32" s="273">
        <f t="shared" si="13"/>
        <v>0</v>
      </c>
      <c r="Q32" s="273">
        <f t="shared" si="13"/>
        <v>0</v>
      </c>
      <c r="R32" s="273">
        <f t="shared" si="13"/>
        <v>0</v>
      </c>
      <c r="S32" s="273">
        <f t="shared" si="13"/>
        <v>0</v>
      </c>
      <c r="T32" s="273">
        <f t="shared" si="13"/>
        <v>0</v>
      </c>
      <c r="U32" s="273">
        <f t="shared" si="13"/>
        <v>0</v>
      </c>
      <c r="V32" s="273">
        <f t="shared" si="13"/>
        <v>0</v>
      </c>
      <c r="W32" s="273">
        <f t="shared" si="13"/>
        <v>0</v>
      </c>
      <c r="X32" s="250" t="s">
        <v>93</v>
      </c>
      <c r="Y32" s="256" t="str">
        <f>IF($G32=0,"",IF(G32=W32,"○","×"))</f>
        <v/>
      </c>
      <c r="Z32" s="250" t="s">
        <v>93</v>
      </c>
      <c r="AA32" s="250" t="s">
        <v>93</v>
      </c>
    </row>
    <row r="33" spans="2:27" ht="20.100000000000001" customHeight="1" thickBot="1">
      <c r="B33" s="308" t="s">
        <v>245</v>
      </c>
      <c r="C33" s="309"/>
      <c r="D33" s="309"/>
      <c r="E33" s="310"/>
      <c r="F33" s="310"/>
      <c r="G33" s="311">
        <f>SUM(G26,G32)</f>
        <v>0</v>
      </c>
      <c r="H33" s="310"/>
      <c r="I33" s="312">
        <f t="shared" ref="I33:W33" si="14">SUM(I26,I32)</f>
        <v>0</v>
      </c>
      <c r="J33" s="312">
        <f t="shared" si="14"/>
        <v>0</v>
      </c>
      <c r="K33" s="312">
        <f t="shared" si="14"/>
        <v>0</v>
      </c>
      <c r="L33" s="312">
        <f t="shared" si="14"/>
        <v>0</v>
      </c>
      <c r="M33" s="312">
        <f t="shared" si="14"/>
        <v>0</v>
      </c>
      <c r="N33" s="312">
        <f t="shared" si="14"/>
        <v>0</v>
      </c>
      <c r="O33" s="312">
        <f t="shared" si="14"/>
        <v>0</v>
      </c>
      <c r="P33" s="312">
        <f t="shared" si="14"/>
        <v>0</v>
      </c>
      <c r="Q33" s="312">
        <f t="shared" si="14"/>
        <v>0</v>
      </c>
      <c r="R33" s="312">
        <f t="shared" si="14"/>
        <v>0</v>
      </c>
      <c r="S33" s="312">
        <f t="shared" si="14"/>
        <v>0</v>
      </c>
      <c r="T33" s="312">
        <f t="shared" si="14"/>
        <v>0</v>
      </c>
      <c r="U33" s="312">
        <f>SUM(U26,U32)</f>
        <v>0</v>
      </c>
      <c r="V33" s="312">
        <f t="shared" si="14"/>
        <v>0</v>
      </c>
      <c r="W33" s="312">
        <f t="shared" si="14"/>
        <v>0</v>
      </c>
      <c r="X33" s="250" t="s">
        <v>93</v>
      </c>
      <c r="Y33" s="256" t="str">
        <f>IF($G33=0,"",IF(G33=W33,"○","×"))</f>
        <v/>
      </c>
      <c r="Z33" s="250" t="s">
        <v>93</v>
      </c>
      <c r="AA33" s="250" t="s">
        <v>93</v>
      </c>
    </row>
    <row r="34" spans="2:27" ht="20.100000000000001" customHeight="1">
      <c r="B34" s="253" t="s">
        <v>246</v>
      </c>
      <c r="C34" s="313"/>
      <c r="D34" s="243"/>
      <c r="E34" s="244"/>
      <c r="F34" s="10"/>
      <c r="G34" s="245"/>
      <c r="H34" s="246"/>
      <c r="I34" s="247"/>
      <c r="J34" s="247"/>
      <c r="K34" s="247"/>
      <c r="L34" s="248"/>
      <c r="M34" s="248"/>
      <c r="N34" s="248"/>
      <c r="O34" s="247"/>
      <c r="P34" s="247"/>
      <c r="Q34" s="247"/>
      <c r="R34" s="247"/>
      <c r="S34" s="247"/>
      <c r="T34" s="247"/>
      <c r="U34" s="247">
        <f>SUM(I34:T34)</f>
        <v>0</v>
      </c>
      <c r="V34" s="247"/>
      <c r="W34" s="249">
        <f>SUM(U34,V34)</f>
        <v>0</v>
      </c>
      <c r="X34" s="250" t="s">
        <v>93</v>
      </c>
      <c r="Y34" s="256" t="str">
        <f>IF($G34=0,"",IF(G34=W34,"○","×"))</f>
        <v/>
      </c>
      <c r="Z34" s="250" t="s">
        <v>93</v>
      </c>
      <c r="AA34" s="250" t="s">
        <v>93</v>
      </c>
    </row>
    <row r="35" spans="2:27" ht="20.100000000000001" customHeight="1">
      <c r="B35" s="251">
        <v>1</v>
      </c>
      <c r="C35" s="252"/>
      <c r="D35" s="253"/>
      <c r="E35" s="254"/>
      <c r="F35" s="11"/>
      <c r="G35" s="245" t="str">
        <f>IF(OR(E35="",F35=""),"",E35*F35)</f>
        <v/>
      </c>
      <c r="H35" s="246"/>
      <c r="I35" s="247"/>
      <c r="J35" s="247"/>
      <c r="K35" s="247"/>
      <c r="L35" s="248"/>
      <c r="M35" s="248"/>
      <c r="N35" s="248"/>
      <c r="O35" s="247"/>
      <c r="P35" s="247"/>
      <c r="Q35" s="247"/>
      <c r="R35" s="247"/>
      <c r="S35" s="247"/>
      <c r="T35" s="247"/>
      <c r="U35" s="247">
        <f t="shared" ref="U35:U39" si="15">SUM(I35:T35)</f>
        <v>0</v>
      </c>
      <c r="V35" s="247"/>
      <c r="W35" s="249">
        <f t="shared" ref="W35:W43" si="16">SUM(U35,V35)</f>
        <v>0</v>
      </c>
      <c r="X35" s="255" t="str">
        <f t="shared" ref="X35:X46" si="17">IF($G35="","",IF(E35*F35=G35,"○","×"))</f>
        <v/>
      </c>
      <c r="Y35" s="256" t="str">
        <f t="shared" ref="Y35:Y46" si="18">IF($G35="","",IF(G35=W35,"○","×"))</f>
        <v/>
      </c>
      <c r="Z35" s="256" t="str">
        <f t="shared" ref="Z35:AA46" si="19">IF($G35="","",IF(INT(E35)=E35,"ー","あり"))</f>
        <v/>
      </c>
      <c r="AA35" s="256" t="str">
        <f t="shared" si="19"/>
        <v/>
      </c>
    </row>
    <row r="36" spans="2:27" ht="20.100000000000001" customHeight="1">
      <c r="B36" s="251">
        <v>2</v>
      </c>
      <c r="C36" s="252"/>
      <c r="D36" s="253"/>
      <c r="E36" s="254"/>
      <c r="F36" s="11"/>
      <c r="G36" s="245" t="str">
        <f t="shared" ref="G36:G46" si="20">IF(OR(E36="",F36=""),"",E36*F36)</f>
        <v/>
      </c>
      <c r="H36" s="246"/>
      <c r="I36" s="247"/>
      <c r="J36" s="247"/>
      <c r="K36" s="247"/>
      <c r="L36" s="248"/>
      <c r="M36" s="248"/>
      <c r="N36" s="248"/>
      <c r="O36" s="247"/>
      <c r="P36" s="247"/>
      <c r="Q36" s="247"/>
      <c r="R36" s="247"/>
      <c r="S36" s="247"/>
      <c r="T36" s="247"/>
      <c r="U36" s="247">
        <f t="shared" si="15"/>
        <v>0</v>
      </c>
      <c r="V36" s="247"/>
      <c r="W36" s="249">
        <f t="shared" si="16"/>
        <v>0</v>
      </c>
      <c r="X36" s="255" t="str">
        <f t="shared" si="17"/>
        <v/>
      </c>
      <c r="Y36" s="256" t="str">
        <f t="shared" si="18"/>
        <v/>
      </c>
      <c r="Z36" s="256" t="str">
        <f t="shared" si="19"/>
        <v/>
      </c>
      <c r="AA36" s="256" t="str">
        <f t="shared" si="19"/>
        <v/>
      </c>
    </row>
    <row r="37" spans="2:27" ht="20.100000000000001" customHeight="1">
      <c r="B37" s="251">
        <v>3</v>
      </c>
      <c r="C37" s="252"/>
      <c r="D37" s="253"/>
      <c r="E37" s="254"/>
      <c r="F37" s="11"/>
      <c r="G37" s="245" t="str">
        <f t="shared" si="20"/>
        <v/>
      </c>
      <c r="H37" s="246"/>
      <c r="I37" s="247"/>
      <c r="J37" s="247"/>
      <c r="K37" s="247"/>
      <c r="L37" s="248"/>
      <c r="M37" s="248"/>
      <c r="N37" s="248"/>
      <c r="O37" s="247"/>
      <c r="P37" s="247"/>
      <c r="Q37" s="247"/>
      <c r="R37" s="247"/>
      <c r="S37" s="247"/>
      <c r="T37" s="247"/>
      <c r="U37" s="247">
        <f t="shared" si="15"/>
        <v>0</v>
      </c>
      <c r="V37" s="247"/>
      <c r="W37" s="249">
        <f t="shared" si="16"/>
        <v>0</v>
      </c>
      <c r="X37" s="255" t="str">
        <f t="shared" si="17"/>
        <v/>
      </c>
      <c r="Y37" s="256" t="str">
        <f t="shared" si="18"/>
        <v/>
      </c>
      <c r="Z37" s="256" t="str">
        <f t="shared" si="19"/>
        <v/>
      </c>
      <c r="AA37" s="256" t="str">
        <f t="shared" si="19"/>
        <v/>
      </c>
    </row>
    <row r="38" spans="2:27" ht="20.100000000000001" customHeight="1">
      <c r="B38" s="251">
        <v>4</v>
      </c>
      <c r="C38" s="252"/>
      <c r="D38" s="253"/>
      <c r="E38" s="254"/>
      <c r="F38" s="11"/>
      <c r="G38" s="245" t="str">
        <f t="shared" si="20"/>
        <v/>
      </c>
      <c r="H38" s="246"/>
      <c r="I38" s="247"/>
      <c r="J38" s="247"/>
      <c r="K38" s="247"/>
      <c r="L38" s="248"/>
      <c r="M38" s="248"/>
      <c r="N38" s="248"/>
      <c r="O38" s="247"/>
      <c r="P38" s="247"/>
      <c r="Q38" s="247"/>
      <c r="R38" s="247"/>
      <c r="S38" s="247"/>
      <c r="T38" s="247"/>
      <c r="U38" s="247">
        <f t="shared" si="15"/>
        <v>0</v>
      </c>
      <c r="V38" s="247"/>
      <c r="W38" s="249">
        <f t="shared" si="16"/>
        <v>0</v>
      </c>
      <c r="X38" s="255" t="str">
        <f t="shared" si="17"/>
        <v/>
      </c>
      <c r="Y38" s="256" t="str">
        <f t="shared" si="18"/>
        <v/>
      </c>
      <c r="Z38" s="256" t="str">
        <f t="shared" si="19"/>
        <v/>
      </c>
      <c r="AA38" s="256" t="str">
        <f t="shared" si="19"/>
        <v/>
      </c>
    </row>
    <row r="39" spans="2:27" ht="20.100000000000001" customHeight="1">
      <c r="B39" s="251">
        <v>5</v>
      </c>
      <c r="C39" s="252"/>
      <c r="D39" s="253"/>
      <c r="E39" s="254"/>
      <c r="F39" s="11"/>
      <c r="G39" s="245" t="str">
        <f t="shared" si="20"/>
        <v/>
      </c>
      <c r="H39" s="246"/>
      <c r="I39" s="247"/>
      <c r="J39" s="247"/>
      <c r="K39" s="247"/>
      <c r="L39" s="248"/>
      <c r="M39" s="248"/>
      <c r="N39" s="248"/>
      <c r="O39" s="247"/>
      <c r="P39" s="247"/>
      <c r="Q39" s="247"/>
      <c r="R39" s="247"/>
      <c r="S39" s="247"/>
      <c r="T39" s="247"/>
      <c r="U39" s="247">
        <f t="shared" si="15"/>
        <v>0</v>
      </c>
      <c r="V39" s="247"/>
      <c r="W39" s="249">
        <f t="shared" si="16"/>
        <v>0</v>
      </c>
      <c r="X39" s="255" t="str">
        <f t="shared" si="17"/>
        <v/>
      </c>
      <c r="Y39" s="256" t="str">
        <f t="shared" si="18"/>
        <v/>
      </c>
      <c r="Z39" s="256" t="str">
        <f t="shared" si="19"/>
        <v/>
      </c>
      <c r="AA39" s="256" t="str">
        <f t="shared" si="19"/>
        <v/>
      </c>
    </row>
    <row r="40" spans="2:27" ht="20.100000000000001" customHeight="1">
      <c r="B40" s="251">
        <v>6</v>
      </c>
      <c r="C40" s="252"/>
      <c r="D40" s="253"/>
      <c r="E40" s="254"/>
      <c r="F40" s="11"/>
      <c r="G40" s="245" t="str">
        <f t="shared" si="20"/>
        <v/>
      </c>
      <c r="H40" s="246"/>
      <c r="I40" s="247"/>
      <c r="J40" s="247"/>
      <c r="K40" s="247"/>
      <c r="L40" s="248"/>
      <c r="M40" s="248"/>
      <c r="N40" s="248"/>
      <c r="O40" s="247"/>
      <c r="P40" s="247"/>
      <c r="Q40" s="247"/>
      <c r="R40" s="247"/>
      <c r="S40" s="247"/>
      <c r="T40" s="247"/>
      <c r="U40" s="247">
        <f t="shared" ref="U40:U46" si="21">SUM(I40:T40)</f>
        <v>0</v>
      </c>
      <c r="V40" s="247"/>
      <c r="W40" s="249">
        <f t="shared" si="16"/>
        <v>0</v>
      </c>
      <c r="X40" s="255" t="str">
        <f t="shared" si="17"/>
        <v/>
      </c>
      <c r="Y40" s="256" t="str">
        <f t="shared" si="18"/>
        <v/>
      </c>
      <c r="Z40" s="256" t="str">
        <f t="shared" si="19"/>
        <v/>
      </c>
      <c r="AA40" s="256" t="str">
        <f t="shared" si="19"/>
        <v/>
      </c>
    </row>
    <row r="41" spans="2:27" ht="20.100000000000001" customHeight="1">
      <c r="B41" s="251">
        <v>7</v>
      </c>
      <c r="C41" s="252"/>
      <c r="D41" s="253"/>
      <c r="E41" s="254"/>
      <c r="F41" s="11"/>
      <c r="G41" s="245" t="str">
        <f t="shared" si="20"/>
        <v/>
      </c>
      <c r="H41" s="246"/>
      <c r="I41" s="247"/>
      <c r="J41" s="247"/>
      <c r="K41" s="247"/>
      <c r="L41" s="248"/>
      <c r="M41" s="248"/>
      <c r="N41" s="248"/>
      <c r="O41" s="247"/>
      <c r="P41" s="247"/>
      <c r="Q41" s="247"/>
      <c r="R41" s="247"/>
      <c r="S41" s="247"/>
      <c r="T41" s="247"/>
      <c r="U41" s="247">
        <f t="shared" si="21"/>
        <v>0</v>
      </c>
      <c r="V41" s="247"/>
      <c r="W41" s="249">
        <f t="shared" si="16"/>
        <v>0</v>
      </c>
      <c r="X41" s="255" t="str">
        <f t="shared" si="17"/>
        <v/>
      </c>
      <c r="Y41" s="256" t="str">
        <f t="shared" si="18"/>
        <v/>
      </c>
      <c r="Z41" s="256" t="str">
        <f t="shared" si="19"/>
        <v/>
      </c>
      <c r="AA41" s="256" t="str">
        <f t="shared" si="19"/>
        <v/>
      </c>
    </row>
    <row r="42" spans="2:27" ht="20.100000000000001" customHeight="1">
      <c r="B42" s="251">
        <v>8</v>
      </c>
      <c r="C42" s="252"/>
      <c r="D42" s="253"/>
      <c r="E42" s="254"/>
      <c r="F42" s="11"/>
      <c r="G42" s="245" t="str">
        <f t="shared" si="20"/>
        <v/>
      </c>
      <c r="H42" s="246"/>
      <c r="I42" s="247"/>
      <c r="J42" s="247"/>
      <c r="K42" s="247"/>
      <c r="L42" s="248"/>
      <c r="M42" s="248"/>
      <c r="N42" s="248"/>
      <c r="O42" s="247"/>
      <c r="P42" s="247"/>
      <c r="Q42" s="247"/>
      <c r="R42" s="247"/>
      <c r="S42" s="247"/>
      <c r="T42" s="247"/>
      <c r="U42" s="247">
        <f t="shared" si="21"/>
        <v>0</v>
      </c>
      <c r="V42" s="247"/>
      <c r="W42" s="249">
        <f t="shared" si="16"/>
        <v>0</v>
      </c>
      <c r="X42" s="255" t="str">
        <f t="shared" si="17"/>
        <v/>
      </c>
      <c r="Y42" s="256" t="str">
        <f t="shared" si="18"/>
        <v/>
      </c>
      <c r="Z42" s="256" t="str">
        <f t="shared" si="19"/>
        <v/>
      </c>
      <c r="AA42" s="256" t="str">
        <f t="shared" si="19"/>
        <v/>
      </c>
    </row>
    <row r="43" spans="2:27" ht="20.100000000000001" customHeight="1">
      <c r="B43" s="251">
        <v>9</v>
      </c>
      <c r="C43" s="252"/>
      <c r="D43" s="253"/>
      <c r="E43" s="254"/>
      <c r="F43" s="11"/>
      <c r="G43" s="245" t="str">
        <f t="shared" si="20"/>
        <v/>
      </c>
      <c r="H43" s="246"/>
      <c r="I43" s="247"/>
      <c r="J43" s="247"/>
      <c r="K43" s="247"/>
      <c r="L43" s="248"/>
      <c r="M43" s="248"/>
      <c r="N43" s="248"/>
      <c r="O43" s="247"/>
      <c r="P43" s="247"/>
      <c r="Q43" s="247"/>
      <c r="R43" s="247"/>
      <c r="S43" s="247"/>
      <c r="T43" s="247"/>
      <c r="U43" s="247">
        <f t="shared" si="21"/>
        <v>0</v>
      </c>
      <c r="V43" s="247"/>
      <c r="W43" s="249">
        <f t="shared" si="16"/>
        <v>0</v>
      </c>
      <c r="X43" s="255" t="str">
        <f t="shared" si="17"/>
        <v/>
      </c>
      <c r="Y43" s="256" t="str">
        <f t="shared" si="18"/>
        <v/>
      </c>
      <c r="Z43" s="256" t="str">
        <f t="shared" si="19"/>
        <v/>
      </c>
      <c r="AA43" s="256" t="str">
        <f t="shared" si="19"/>
        <v/>
      </c>
    </row>
    <row r="44" spans="2:27" ht="20.100000000000001" customHeight="1">
      <c r="B44" s="251">
        <v>10</v>
      </c>
      <c r="C44" s="252"/>
      <c r="D44" s="253"/>
      <c r="E44" s="254"/>
      <c r="F44" s="11"/>
      <c r="G44" s="245" t="str">
        <f t="shared" si="20"/>
        <v/>
      </c>
      <c r="H44" s="246"/>
      <c r="I44" s="247"/>
      <c r="J44" s="247"/>
      <c r="K44" s="247"/>
      <c r="L44" s="248"/>
      <c r="M44" s="248"/>
      <c r="N44" s="248"/>
      <c r="O44" s="247"/>
      <c r="P44" s="247"/>
      <c r="Q44" s="247"/>
      <c r="R44" s="247"/>
      <c r="S44" s="247"/>
      <c r="T44" s="247"/>
      <c r="U44" s="247">
        <f t="shared" si="21"/>
        <v>0</v>
      </c>
      <c r="V44" s="247"/>
      <c r="W44" s="249">
        <f>SUM(U44,V44)</f>
        <v>0</v>
      </c>
      <c r="X44" s="255" t="str">
        <f t="shared" si="17"/>
        <v/>
      </c>
      <c r="Y44" s="256" t="str">
        <f t="shared" si="18"/>
        <v/>
      </c>
      <c r="Z44" s="256" t="str">
        <f t="shared" si="19"/>
        <v/>
      </c>
      <c r="AA44" s="256" t="str">
        <f t="shared" si="19"/>
        <v/>
      </c>
    </row>
    <row r="45" spans="2:27" ht="20.100000000000001" customHeight="1">
      <c r="B45" s="260"/>
      <c r="C45" s="261"/>
      <c r="D45" s="262"/>
      <c r="E45" s="263"/>
      <c r="F45" s="12"/>
      <c r="G45" s="245" t="str">
        <f t="shared" si="20"/>
        <v/>
      </c>
      <c r="H45" s="264"/>
      <c r="I45" s="265"/>
      <c r="J45" s="265"/>
      <c r="K45" s="265"/>
      <c r="L45" s="266"/>
      <c r="M45" s="266"/>
      <c r="N45" s="266"/>
      <c r="O45" s="265"/>
      <c r="P45" s="265"/>
      <c r="Q45" s="265"/>
      <c r="R45" s="265"/>
      <c r="S45" s="265"/>
      <c r="T45" s="265"/>
      <c r="U45" s="247">
        <f t="shared" si="21"/>
        <v>0</v>
      </c>
      <c r="V45" s="247"/>
      <c r="W45" s="249">
        <f t="shared" ref="W45:W46" si="22">SUM(U45,V45)</f>
        <v>0</v>
      </c>
      <c r="X45" s="255" t="str">
        <f t="shared" si="17"/>
        <v/>
      </c>
      <c r="Y45" s="256" t="str">
        <f t="shared" si="18"/>
        <v/>
      </c>
      <c r="Z45" s="256" t="str">
        <f t="shared" si="19"/>
        <v/>
      </c>
      <c r="AA45" s="256" t="str">
        <f t="shared" si="19"/>
        <v/>
      </c>
    </row>
    <row r="46" spans="2:27" ht="20.100000000000001" customHeight="1">
      <c r="B46" s="260"/>
      <c r="C46" s="261"/>
      <c r="D46" s="262"/>
      <c r="E46" s="263"/>
      <c r="F46" s="12"/>
      <c r="G46" s="245" t="str">
        <f t="shared" si="20"/>
        <v/>
      </c>
      <c r="H46" s="264"/>
      <c r="I46" s="265"/>
      <c r="J46" s="265"/>
      <c r="K46" s="265"/>
      <c r="L46" s="266"/>
      <c r="M46" s="266"/>
      <c r="N46" s="266"/>
      <c r="O46" s="265"/>
      <c r="P46" s="265"/>
      <c r="Q46" s="265"/>
      <c r="R46" s="265"/>
      <c r="S46" s="265"/>
      <c r="T46" s="265"/>
      <c r="U46" s="247">
        <f t="shared" si="21"/>
        <v>0</v>
      </c>
      <c r="V46" s="247"/>
      <c r="W46" s="249">
        <f t="shared" si="22"/>
        <v>0</v>
      </c>
      <c r="X46" s="255" t="str">
        <f t="shared" si="17"/>
        <v/>
      </c>
      <c r="Y46" s="256" t="str">
        <f t="shared" si="18"/>
        <v/>
      </c>
      <c r="Z46" s="256" t="str">
        <f t="shared" si="19"/>
        <v/>
      </c>
      <c r="AA46" s="256" t="str">
        <f t="shared" si="19"/>
        <v/>
      </c>
    </row>
    <row r="47" spans="2:27" ht="20.100000000000001" customHeight="1" thickBot="1">
      <c r="B47" s="267" t="s">
        <v>237</v>
      </c>
      <c r="C47" s="268"/>
      <c r="D47" s="268"/>
      <c r="E47" s="269"/>
      <c r="F47" s="270"/>
      <c r="G47" s="271">
        <f>SUM(G34:G46)</f>
        <v>0</v>
      </c>
      <c r="H47" s="272"/>
      <c r="I47" s="273">
        <f t="shared" ref="I47:W47" si="23">SUM(I34:I46)</f>
        <v>0</v>
      </c>
      <c r="J47" s="273">
        <f t="shared" si="23"/>
        <v>0</v>
      </c>
      <c r="K47" s="273">
        <f t="shared" si="23"/>
        <v>0</v>
      </c>
      <c r="L47" s="274"/>
      <c r="M47" s="274"/>
      <c r="N47" s="274"/>
      <c r="O47" s="273">
        <f t="shared" si="23"/>
        <v>0</v>
      </c>
      <c r="P47" s="273">
        <f t="shared" si="23"/>
        <v>0</v>
      </c>
      <c r="Q47" s="273">
        <f t="shared" si="23"/>
        <v>0</v>
      </c>
      <c r="R47" s="273">
        <f t="shared" si="23"/>
        <v>0</v>
      </c>
      <c r="S47" s="273">
        <f t="shared" si="23"/>
        <v>0</v>
      </c>
      <c r="T47" s="273">
        <f t="shared" si="23"/>
        <v>0</v>
      </c>
      <c r="U47" s="273">
        <f t="shared" si="23"/>
        <v>0</v>
      </c>
      <c r="V47" s="273">
        <f>SUM(V34:V46)</f>
        <v>0</v>
      </c>
      <c r="W47" s="275">
        <f t="shared" si="23"/>
        <v>0</v>
      </c>
      <c r="X47" s="250" t="s">
        <v>93</v>
      </c>
      <c r="Y47" s="256" t="str">
        <f>IF($G47=0,"",IF(G47=W47,"○","×"))</f>
        <v/>
      </c>
      <c r="Z47" s="250" t="s">
        <v>93</v>
      </c>
      <c r="AA47" s="250" t="s">
        <v>93</v>
      </c>
    </row>
    <row r="48" spans="2:27" ht="20.100000000000001" customHeight="1">
      <c r="B48" s="912" t="s">
        <v>238</v>
      </c>
      <c r="C48" s="276" t="s">
        <v>239</v>
      </c>
      <c r="D48" s="277"/>
      <c r="E48" s="278"/>
      <c r="F48" s="279"/>
      <c r="G48" s="280"/>
      <c r="H48" s="281" t="s">
        <v>240</v>
      </c>
      <c r="I48" s="282"/>
      <c r="J48" s="282"/>
      <c r="K48" s="282"/>
      <c r="L48" s="283" t="str">
        <f>IF(G48="","",U48)</f>
        <v/>
      </c>
      <c r="M48" s="282"/>
      <c r="N48" s="282"/>
      <c r="O48" s="282"/>
      <c r="P48" s="282"/>
      <c r="Q48" s="282"/>
      <c r="R48" s="282"/>
      <c r="S48" s="282"/>
      <c r="T48" s="282"/>
      <c r="U48" s="283" t="str">
        <f>IF(OR($U$47=0,G48=""),"",ROUNDDOWN(G48*$U$47/$W$47,0))</f>
        <v/>
      </c>
      <c r="V48" s="283" t="str">
        <f>IF(U48="","",G48-U48)</f>
        <v/>
      </c>
      <c r="W48" s="284">
        <f>SUM(U48,V48)</f>
        <v>0</v>
      </c>
      <c r="X48" s="250" t="s">
        <v>93</v>
      </c>
      <c r="Y48" s="256" t="str">
        <f>IF($G48="","",IF(G48=W48,"○","×"))</f>
        <v/>
      </c>
      <c r="Z48" s="250" t="s">
        <v>93</v>
      </c>
      <c r="AA48" s="250" t="s">
        <v>93</v>
      </c>
    </row>
    <row r="49" spans="2:27" ht="20.100000000000001" customHeight="1">
      <c r="B49" s="913"/>
      <c r="C49" s="285" t="s">
        <v>241</v>
      </c>
      <c r="D49" s="286"/>
      <c r="E49" s="287"/>
      <c r="F49" s="288"/>
      <c r="G49" s="245"/>
      <c r="H49" s="289" t="s">
        <v>240</v>
      </c>
      <c r="I49" s="248"/>
      <c r="J49" s="248"/>
      <c r="K49" s="248"/>
      <c r="L49" s="248"/>
      <c r="M49" s="247" t="str">
        <f>IF(G49="","",U49)</f>
        <v/>
      </c>
      <c r="N49" s="248"/>
      <c r="O49" s="248"/>
      <c r="P49" s="248"/>
      <c r="Q49" s="248"/>
      <c r="R49" s="248"/>
      <c r="S49" s="248"/>
      <c r="T49" s="248"/>
      <c r="U49" s="247" t="str">
        <f>IF(OR($U$47=0,G49=""),"",ROUNDDOWN(G49*$U$47/$W$47,0))</f>
        <v/>
      </c>
      <c r="V49" s="247" t="str">
        <f t="shared" ref="V49:V52" si="24">IF(U49="","",G49-U49)</f>
        <v/>
      </c>
      <c r="W49" s="249">
        <f t="shared" ref="W49:W52" si="25">SUM(U49,V49)</f>
        <v>0</v>
      </c>
      <c r="X49" s="250" t="s">
        <v>93</v>
      </c>
      <c r="Y49" s="256" t="str">
        <f t="shared" ref="Y49:Y52" si="26">IF($G49="","",IF(G49=W49,"○","×"))</f>
        <v/>
      </c>
      <c r="Z49" s="250" t="s">
        <v>93</v>
      </c>
      <c r="AA49" s="250" t="s">
        <v>93</v>
      </c>
    </row>
    <row r="50" spans="2:27" ht="20.100000000000001" customHeight="1" thickBot="1">
      <c r="B50" s="914"/>
      <c r="C50" s="290" t="s">
        <v>242</v>
      </c>
      <c r="D50" s="291"/>
      <c r="E50" s="292"/>
      <c r="F50" s="270"/>
      <c r="G50" s="271"/>
      <c r="H50" s="293" t="s">
        <v>240</v>
      </c>
      <c r="I50" s="274"/>
      <c r="J50" s="274"/>
      <c r="K50" s="274"/>
      <c r="L50" s="274"/>
      <c r="M50" s="274"/>
      <c r="N50" s="273" t="str">
        <f>IF(G50="","",U50)</f>
        <v/>
      </c>
      <c r="O50" s="274"/>
      <c r="P50" s="274"/>
      <c r="Q50" s="274"/>
      <c r="R50" s="274"/>
      <c r="S50" s="274"/>
      <c r="T50" s="274"/>
      <c r="U50" s="273" t="str">
        <f t="shared" ref="U50:U52" si="27">IF(OR($U$47=0,G50=""),"",ROUNDDOWN(G50*$U$47/$W$47,0))</f>
        <v/>
      </c>
      <c r="V50" s="273" t="str">
        <f t="shared" si="24"/>
        <v/>
      </c>
      <c r="W50" s="275">
        <f t="shared" si="25"/>
        <v>0</v>
      </c>
      <c r="X50" s="250" t="s">
        <v>93</v>
      </c>
      <c r="Y50" s="256" t="str">
        <f t="shared" si="26"/>
        <v/>
      </c>
      <c r="Z50" s="250" t="s">
        <v>93</v>
      </c>
      <c r="AA50" s="250" t="s">
        <v>93</v>
      </c>
    </row>
    <row r="51" spans="2:27" ht="20.100000000000001" customHeight="1">
      <c r="B51" s="294"/>
      <c r="C51" s="295" t="s">
        <v>243</v>
      </c>
      <c r="D51" s="296"/>
      <c r="E51" s="297"/>
      <c r="F51" s="298"/>
      <c r="G51" s="299"/>
      <c r="H51" s="300" t="s">
        <v>240</v>
      </c>
      <c r="I51" s="301"/>
      <c r="J51" s="301"/>
      <c r="K51" s="301"/>
      <c r="L51" s="301"/>
      <c r="M51" s="301"/>
      <c r="N51" s="301"/>
      <c r="O51" s="301"/>
      <c r="P51" s="301"/>
      <c r="Q51" s="302" t="str">
        <f>IF(G51="","",U51)</f>
        <v/>
      </c>
      <c r="R51" s="301"/>
      <c r="S51" s="301"/>
      <c r="T51" s="301"/>
      <c r="U51" s="302" t="str">
        <f t="shared" si="27"/>
        <v/>
      </c>
      <c r="V51" s="302" t="str">
        <f t="shared" si="24"/>
        <v/>
      </c>
      <c r="W51" s="303">
        <f t="shared" si="25"/>
        <v>0</v>
      </c>
      <c r="X51" s="250" t="s">
        <v>93</v>
      </c>
      <c r="Y51" s="256" t="str">
        <f t="shared" si="26"/>
        <v/>
      </c>
      <c r="Z51" s="250" t="s">
        <v>93</v>
      </c>
      <c r="AA51" s="250" t="s">
        <v>93</v>
      </c>
    </row>
    <row r="52" spans="2:27" ht="20.100000000000001" customHeight="1">
      <c r="B52" s="304"/>
      <c r="C52" s="305" t="s">
        <v>244</v>
      </c>
      <c r="D52" s="286"/>
      <c r="E52" s="287"/>
      <c r="F52" s="288"/>
      <c r="G52" s="245"/>
      <c r="H52" s="289"/>
      <c r="I52" s="248"/>
      <c r="J52" s="248"/>
      <c r="K52" s="248"/>
      <c r="L52" s="248"/>
      <c r="M52" s="248"/>
      <c r="N52" s="248"/>
      <c r="O52" s="248"/>
      <c r="P52" s="248"/>
      <c r="Q52" s="247" t="str">
        <f>IF(G52="","",U52)</f>
        <v/>
      </c>
      <c r="R52" s="248"/>
      <c r="S52" s="248"/>
      <c r="T52" s="248"/>
      <c r="U52" s="247" t="str">
        <f t="shared" si="27"/>
        <v/>
      </c>
      <c r="V52" s="247" t="str">
        <f t="shared" si="24"/>
        <v/>
      </c>
      <c r="W52" s="249">
        <f t="shared" si="25"/>
        <v>0</v>
      </c>
      <c r="X52" s="250" t="s">
        <v>93</v>
      </c>
      <c r="Y52" s="256" t="str">
        <f t="shared" si="26"/>
        <v/>
      </c>
      <c r="Z52" s="250" t="s">
        <v>93</v>
      </c>
      <c r="AA52" s="250" t="s">
        <v>93</v>
      </c>
    </row>
    <row r="53" spans="2:27" ht="20.100000000000001" customHeight="1" thickBot="1">
      <c r="B53" s="267" t="s">
        <v>237</v>
      </c>
      <c r="C53" s="306"/>
      <c r="D53" s="306"/>
      <c r="E53" s="307"/>
      <c r="F53" s="307"/>
      <c r="G53" s="271">
        <f>SUM(G48:G52)</f>
        <v>0</v>
      </c>
      <c r="H53" s="307"/>
      <c r="I53" s="274"/>
      <c r="J53" s="274"/>
      <c r="K53" s="274"/>
      <c r="L53" s="273">
        <f>SUM(L48:L52)</f>
        <v>0</v>
      </c>
      <c r="M53" s="273">
        <f t="shared" ref="M53:W53" si="28">SUM(M48:M52)</f>
        <v>0</v>
      </c>
      <c r="N53" s="273">
        <f t="shared" si="28"/>
        <v>0</v>
      </c>
      <c r="O53" s="273">
        <f t="shared" si="28"/>
        <v>0</v>
      </c>
      <c r="P53" s="273">
        <f t="shared" si="28"/>
        <v>0</v>
      </c>
      <c r="Q53" s="273">
        <f t="shared" si="28"/>
        <v>0</v>
      </c>
      <c r="R53" s="273">
        <f t="shared" si="28"/>
        <v>0</v>
      </c>
      <c r="S53" s="273">
        <f t="shared" si="28"/>
        <v>0</v>
      </c>
      <c r="T53" s="273">
        <f t="shared" si="28"/>
        <v>0</v>
      </c>
      <c r="U53" s="273">
        <f t="shared" si="28"/>
        <v>0</v>
      </c>
      <c r="V53" s="273">
        <f t="shared" si="28"/>
        <v>0</v>
      </c>
      <c r="W53" s="273">
        <f t="shared" si="28"/>
        <v>0</v>
      </c>
      <c r="X53" s="250" t="s">
        <v>93</v>
      </c>
      <c r="Y53" s="256" t="str">
        <f>IF($G53=0,"",IF(G53=W53,"○","×"))</f>
        <v/>
      </c>
      <c r="Z53" s="250" t="s">
        <v>93</v>
      </c>
      <c r="AA53" s="250" t="s">
        <v>93</v>
      </c>
    </row>
    <row r="54" spans="2:27" ht="20.100000000000001" customHeight="1" thickBot="1">
      <c r="B54" s="308" t="s">
        <v>245</v>
      </c>
      <c r="C54" s="309"/>
      <c r="D54" s="309"/>
      <c r="E54" s="310"/>
      <c r="F54" s="310"/>
      <c r="G54" s="311">
        <f>SUM(G47,G53)</f>
        <v>0</v>
      </c>
      <c r="H54" s="310"/>
      <c r="I54" s="312">
        <f t="shared" ref="I54:W54" si="29">SUM(I47,I53)</f>
        <v>0</v>
      </c>
      <c r="J54" s="312">
        <f t="shared" si="29"/>
        <v>0</v>
      </c>
      <c r="K54" s="312">
        <f t="shared" si="29"/>
        <v>0</v>
      </c>
      <c r="L54" s="312">
        <f t="shared" si="29"/>
        <v>0</v>
      </c>
      <c r="M54" s="312">
        <f t="shared" si="29"/>
        <v>0</v>
      </c>
      <c r="N54" s="312">
        <f t="shared" si="29"/>
        <v>0</v>
      </c>
      <c r="O54" s="312">
        <f t="shared" si="29"/>
        <v>0</v>
      </c>
      <c r="P54" s="312">
        <f t="shared" si="29"/>
        <v>0</v>
      </c>
      <c r="Q54" s="312">
        <f t="shared" si="29"/>
        <v>0</v>
      </c>
      <c r="R54" s="312">
        <f t="shared" si="29"/>
        <v>0</v>
      </c>
      <c r="S54" s="312">
        <f t="shared" si="29"/>
        <v>0</v>
      </c>
      <c r="T54" s="312">
        <f t="shared" si="29"/>
        <v>0</v>
      </c>
      <c r="U54" s="312">
        <f t="shared" si="29"/>
        <v>0</v>
      </c>
      <c r="V54" s="312">
        <f t="shared" si="29"/>
        <v>0</v>
      </c>
      <c r="W54" s="312">
        <f t="shared" si="29"/>
        <v>0</v>
      </c>
      <c r="X54" s="250" t="s">
        <v>93</v>
      </c>
      <c r="Y54" s="256" t="str">
        <f>IF($G54=0,"",IF(G54=W54,"○","×"))</f>
        <v/>
      </c>
      <c r="Z54" s="250" t="s">
        <v>93</v>
      </c>
      <c r="AA54" s="250" t="s">
        <v>93</v>
      </c>
    </row>
    <row r="55" spans="2:27" ht="20.100000000000001" customHeight="1">
      <c r="B55" s="314" t="s">
        <v>94</v>
      </c>
      <c r="C55" s="315"/>
      <c r="D55" s="315"/>
      <c r="E55" s="316"/>
      <c r="F55" s="317"/>
      <c r="G55" s="318">
        <f>SUM(G33,G54)</f>
        <v>0</v>
      </c>
      <c r="H55" s="319"/>
      <c r="I55" s="320">
        <f>SUM(I33,I54)</f>
        <v>0</v>
      </c>
      <c r="J55" s="320">
        <f t="shared" ref="J55:W55" si="30">SUM(J33,J54)</f>
        <v>0</v>
      </c>
      <c r="K55" s="320">
        <f t="shared" si="30"/>
        <v>0</v>
      </c>
      <c r="L55" s="320">
        <f t="shared" si="30"/>
        <v>0</v>
      </c>
      <c r="M55" s="320">
        <f t="shared" si="30"/>
        <v>0</v>
      </c>
      <c r="N55" s="320">
        <f t="shared" si="30"/>
        <v>0</v>
      </c>
      <c r="O55" s="320">
        <f t="shared" si="30"/>
        <v>0</v>
      </c>
      <c r="P55" s="320">
        <f t="shared" si="30"/>
        <v>0</v>
      </c>
      <c r="Q55" s="320">
        <f t="shared" si="30"/>
        <v>0</v>
      </c>
      <c r="R55" s="320">
        <f t="shared" si="30"/>
        <v>0</v>
      </c>
      <c r="S55" s="320">
        <f t="shared" si="30"/>
        <v>0</v>
      </c>
      <c r="T55" s="320">
        <f t="shared" si="30"/>
        <v>0</v>
      </c>
      <c r="U55" s="302">
        <f t="shared" si="30"/>
        <v>0</v>
      </c>
      <c r="V55" s="302">
        <f t="shared" si="30"/>
        <v>0</v>
      </c>
      <c r="W55" s="303">
        <f t="shared" si="30"/>
        <v>0</v>
      </c>
    </row>
    <row r="56" spans="2:27" ht="20.100000000000001" customHeight="1">
      <c r="B56" s="321"/>
      <c r="C56" s="322"/>
      <c r="D56" s="322"/>
      <c r="E56" s="323"/>
      <c r="F56" s="324"/>
      <c r="G56" s="325"/>
      <c r="H56" s="324"/>
      <c r="I56" s="326"/>
      <c r="J56" s="326"/>
      <c r="K56" s="326"/>
      <c r="L56" s="326"/>
      <c r="M56" s="327" t="s">
        <v>95</v>
      </c>
      <c r="N56" s="302">
        <f>SUM(I55:N55)</f>
        <v>0</v>
      </c>
      <c r="O56" s="326"/>
      <c r="P56" s="328" t="s">
        <v>96</v>
      </c>
      <c r="Q56" s="302">
        <f>SUM(I55:Q55)</f>
        <v>0</v>
      </c>
      <c r="R56" s="326"/>
      <c r="S56" s="326"/>
      <c r="T56" s="326"/>
      <c r="U56" s="326"/>
      <c r="V56" s="327" t="s">
        <v>97</v>
      </c>
      <c r="W56" s="249"/>
    </row>
    <row r="57" spans="2:27" ht="20.100000000000001" customHeight="1">
      <c r="S57" s="326"/>
      <c r="T57" s="326"/>
      <c r="U57" s="326"/>
      <c r="V57" s="331" t="s">
        <v>98</v>
      </c>
      <c r="W57" s="249">
        <f>W55+W56</f>
        <v>0</v>
      </c>
    </row>
    <row r="58" spans="2:27" ht="20.100000000000001" customHeight="1">
      <c r="C58" s="332" t="s">
        <v>99</v>
      </c>
    </row>
    <row r="59" spans="2:27" ht="18" customHeight="1"/>
    <row r="60" spans="2:27" ht="18" customHeight="1"/>
  </sheetData>
  <mergeCells count="28">
    <mergeCell ref="B27:B29"/>
    <mergeCell ref="B48:B50"/>
    <mergeCell ref="O6:O7"/>
    <mergeCell ref="P6:P7"/>
    <mergeCell ref="Q6:Q7"/>
    <mergeCell ref="AA4:AA7"/>
    <mergeCell ref="B5:B7"/>
    <mergeCell ref="C5:C7"/>
    <mergeCell ref="D5:H5"/>
    <mergeCell ref="I5:Q5"/>
    <mergeCell ref="U5:U7"/>
    <mergeCell ref="D6:D7"/>
    <mergeCell ref="E6:E7"/>
    <mergeCell ref="X4:X7"/>
    <mergeCell ref="R6:R7"/>
    <mergeCell ref="S6:S7"/>
    <mergeCell ref="T6:T7"/>
    <mergeCell ref="Y4:Y7"/>
    <mergeCell ref="Z4:Z7"/>
    <mergeCell ref="P2:W2"/>
    <mergeCell ref="B4:H4"/>
    <mergeCell ref="I4:U4"/>
    <mergeCell ref="V4:V7"/>
    <mergeCell ref="W4:W7"/>
    <mergeCell ref="F6:F7"/>
    <mergeCell ref="G6:G7"/>
    <mergeCell ref="H6:H7"/>
    <mergeCell ref="I6:N6"/>
  </mergeCells>
  <phoneticPr fontId="4"/>
  <conditionalFormatting sqref="H9:H25 H35:H46">
    <cfRule type="expression" dxfId="2" priority="3">
      <formula>G9&lt;&gt;""</formula>
    </cfRule>
  </conditionalFormatting>
  <conditionalFormatting sqref="H27:H31">
    <cfRule type="expression" dxfId="1" priority="2">
      <formula>G27&lt;&gt;""</formula>
    </cfRule>
  </conditionalFormatting>
  <conditionalFormatting sqref="H48:H52">
    <cfRule type="expression" dxfId="0" priority="1">
      <formula>G48&lt;&gt;""</formula>
    </cfRule>
  </conditionalFormatting>
  <dataValidations count="2">
    <dataValidation imeMode="off" allowBlank="1" showInputMessage="1" showErrorMessage="1" sqref="V27:V31 V48:V52 V8:V25 E27:T31 E48:T52 E8:T25 E34:T46 V34:V46" xr:uid="{9C53DB22-78E5-45E8-ADC6-483F2E83ED3C}"/>
    <dataValidation imeMode="hiragana" allowBlank="1" showInputMessage="1" showErrorMessage="1" sqref="L2:N2" xr:uid="{1FDAAD9F-492D-43CA-ABD9-2FA4DFB84889}"/>
  </dataValidations>
  <pageMargins left="0.47244094488188981" right="0.19685039370078741" top="0.74803149606299213" bottom="0.74803149606299213" header="0.31496062992125984" footer="0.31496062992125984"/>
  <pageSetup paperSize="9" scale="63"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5DCB7-8E74-4AF8-852D-C53741DDF5BA}">
  <sheetPr codeName="Sheet6">
    <tabColor theme="9"/>
    <pageSetUpPr fitToPage="1"/>
  </sheetPr>
  <dimension ref="A1:V29"/>
  <sheetViews>
    <sheetView workbookViewId="0"/>
  </sheetViews>
  <sheetFormatPr defaultColWidth="10.875" defaultRowHeight="13.5"/>
  <cols>
    <col min="1" max="1" width="5.625" style="1" customWidth="1"/>
    <col min="2" max="2" width="17.25" style="1" customWidth="1"/>
    <col min="3" max="3" width="23" style="1" customWidth="1"/>
    <col min="4" max="4" width="3.375" style="1" customWidth="1"/>
    <col min="5" max="5" width="23" style="1" customWidth="1"/>
    <col min="6" max="6" width="3" style="1" customWidth="1"/>
    <col min="7" max="7" width="5.875" style="1" customWidth="1"/>
    <col min="8" max="8" width="7.625" style="1" customWidth="1"/>
    <col min="9" max="9" width="10.75" style="1" customWidth="1"/>
    <col min="10" max="10" width="4" style="1" customWidth="1"/>
    <col min="11" max="11" width="23" style="1" customWidth="1"/>
    <col min="12" max="12" width="3.875" style="1" customWidth="1"/>
    <col min="13" max="13" width="7.125" style="1" customWidth="1"/>
    <col min="14" max="19" width="10.875" style="1"/>
    <col min="20" max="20" width="12.5" style="1" customWidth="1"/>
    <col min="21" max="21" width="16.125" style="1" customWidth="1"/>
    <col min="22" max="22" width="12.5" style="1" customWidth="1"/>
    <col min="23" max="16384" width="10.875" style="1"/>
  </cols>
  <sheetData>
    <row r="1" spans="1:22" ht="23.25" customHeight="1">
      <c r="A1" s="497"/>
      <c r="B1" s="210" t="s">
        <v>37</v>
      </c>
      <c r="C1" s="211"/>
      <c r="D1" s="211"/>
      <c r="E1" s="211"/>
      <c r="F1" s="211"/>
      <c r="G1" s="211"/>
      <c r="H1" s="211"/>
      <c r="I1" s="211"/>
      <c r="J1" s="211"/>
      <c r="K1" s="211"/>
      <c r="L1" s="211"/>
    </row>
    <row r="2" spans="1:22" ht="42" customHeight="1">
      <c r="B2" s="930" t="s">
        <v>335</v>
      </c>
      <c r="C2" s="930"/>
      <c r="D2" s="930"/>
      <c r="E2" s="930"/>
      <c r="F2" s="930"/>
      <c r="G2" s="930"/>
      <c r="H2" s="930"/>
      <c r="I2" s="930"/>
      <c r="J2" s="930"/>
      <c r="K2" s="930"/>
      <c r="L2" s="930"/>
    </row>
    <row r="3" spans="1:22" ht="30" customHeight="1" thickBot="1">
      <c r="B3" s="334" t="s">
        <v>38</v>
      </c>
      <c r="C3" s="931" t="str">
        <f>IF('B-1別紙１実施計画'!V19="","",'B-1別紙１実施計画'!V19)</f>
        <v/>
      </c>
      <c r="D3" s="931"/>
      <c r="E3" s="931"/>
      <c r="F3" s="931"/>
      <c r="G3" s="931"/>
      <c r="H3" s="931"/>
      <c r="I3" s="931"/>
      <c r="J3" s="931"/>
      <c r="K3" s="931"/>
      <c r="L3" s="335"/>
      <c r="T3" s="2"/>
      <c r="U3" s="2"/>
      <c r="V3" s="2"/>
    </row>
    <row r="4" spans="1:22" ht="30" customHeight="1">
      <c r="D4" s="336"/>
      <c r="E4" s="336"/>
      <c r="F4" s="336"/>
      <c r="G4" s="336"/>
      <c r="H4" s="336"/>
      <c r="I4" s="212"/>
      <c r="J4" s="212"/>
      <c r="K4" s="337"/>
      <c r="L4" s="335"/>
      <c r="T4" s="2"/>
      <c r="U4" s="2"/>
      <c r="V4" s="2"/>
    </row>
    <row r="5" spans="1:22" ht="30" customHeight="1" thickBot="1">
      <c r="B5" s="336"/>
      <c r="C5" s="336"/>
      <c r="D5" s="336"/>
      <c r="E5" s="336"/>
      <c r="F5" s="336"/>
      <c r="G5" s="338"/>
      <c r="H5" s="932"/>
      <c r="I5" s="932"/>
      <c r="J5" s="932"/>
      <c r="K5" s="932"/>
      <c r="L5" s="338"/>
      <c r="T5" s="3"/>
      <c r="U5" s="3"/>
      <c r="V5" s="3"/>
    </row>
    <row r="6" spans="1:22" ht="50.1" customHeight="1">
      <c r="B6" s="933" t="s">
        <v>39</v>
      </c>
      <c r="C6" s="936" t="s">
        <v>40</v>
      </c>
      <c r="D6" s="937"/>
      <c r="E6" s="936" t="s">
        <v>41</v>
      </c>
      <c r="F6" s="938"/>
      <c r="G6" s="936" t="s">
        <v>42</v>
      </c>
      <c r="H6" s="939"/>
      <c r="I6" s="939"/>
      <c r="J6" s="937"/>
      <c r="K6" s="936" t="s">
        <v>43</v>
      </c>
      <c r="L6" s="940"/>
    </row>
    <row r="7" spans="1:22" ht="50.1" customHeight="1">
      <c r="B7" s="934"/>
      <c r="C7" s="218">
        <f>'C-1①経費内訳（１年目）'!C7+'C-1②経費内訳（２年目）'!C7</f>
        <v>0</v>
      </c>
      <c r="D7" s="216" t="s">
        <v>44</v>
      </c>
      <c r="E7" s="339">
        <f>'C-1①経費内訳（１年目）'!E7+'C-1②経費内訳（２年目）'!E7</f>
        <v>0</v>
      </c>
      <c r="F7" s="216" t="s">
        <v>44</v>
      </c>
      <c r="G7" s="941">
        <f>'C-1①経費内訳（１年目）'!G7+'C-1②経費内訳（２年目）'!G7</f>
        <v>0</v>
      </c>
      <c r="H7" s="942">
        <f>'C-1①経費内訳（１年目）'!H7+'C-1②経費内訳（２年目）'!H7</f>
        <v>0</v>
      </c>
      <c r="I7" s="943">
        <f>'C-1①経費内訳（１年目）'!I7+'C-1②経費内訳（２年目）'!I7</f>
        <v>0</v>
      </c>
      <c r="J7" s="216" t="s">
        <v>44</v>
      </c>
      <c r="K7" s="218">
        <f>'C-1①経費内訳（１年目）'!K7+'C-1②経費内訳（２年目）'!K7</f>
        <v>0</v>
      </c>
      <c r="L7" s="4" t="s">
        <v>44</v>
      </c>
    </row>
    <row r="8" spans="1:22" ht="50.1" customHeight="1">
      <c r="B8" s="934"/>
      <c r="C8" s="944" t="s">
        <v>45</v>
      </c>
      <c r="D8" s="945"/>
      <c r="E8" s="944" t="s">
        <v>46</v>
      </c>
      <c r="F8" s="946"/>
      <c r="G8" s="944" t="s">
        <v>47</v>
      </c>
      <c r="H8" s="947"/>
      <c r="I8" s="947"/>
      <c r="J8" s="945"/>
      <c r="K8" s="944" t="s">
        <v>224</v>
      </c>
      <c r="L8" s="948"/>
    </row>
    <row r="9" spans="1:22" ht="50.1" customHeight="1" thickBot="1">
      <c r="B9" s="935"/>
      <c r="C9" s="220">
        <f>'C-1①経費内訳（１年目）'!C9+'C-1②経費内訳（２年目）'!C9</f>
        <v>0</v>
      </c>
      <c r="D9" s="5" t="s">
        <v>44</v>
      </c>
      <c r="E9" s="220">
        <f>'C-1①経費内訳（１年目）'!E9+'C-1②経費内訳（２年目）'!E9</f>
        <v>0</v>
      </c>
      <c r="F9" s="5" t="s">
        <v>44</v>
      </c>
      <c r="G9" s="949">
        <f>'C-1①経費内訳（１年目）'!G9+'C-1②経費内訳（２年目）'!G9</f>
        <v>0</v>
      </c>
      <c r="H9" s="950">
        <f>'C-1①経費内訳（１年目）'!H9+'C-1②経費内訳（２年目）'!H9</f>
        <v>0</v>
      </c>
      <c r="I9" s="951">
        <f>'C-1①経費内訳（１年目）'!I9+'C-1②経費内訳（２年目）'!I9</f>
        <v>0</v>
      </c>
      <c r="J9" s="5" t="s">
        <v>44</v>
      </c>
      <c r="K9" s="220">
        <f>'C-1①経費内訳（１年目）'!K9+'C-1②経費内訳（２年目）'!K9</f>
        <v>0</v>
      </c>
      <c r="L9" s="6" t="s">
        <v>44</v>
      </c>
    </row>
    <row r="10" spans="1:22" ht="27" customHeight="1" thickBot="1">
      <c r="B10" s="952" t="s">
        <v>48</v>
      </c>
      <c r="C10" s="953"/>
      <c r="D10" s="953"/>
      <c r="E10" s="953"/>
      <c r="F10" s="953"/>
      <c r="G10" s="953"/>
      <c r="H10" s="953"/>
      <c r="I10" s="953"/>
      <c r="J10" s="953"/>
      <c r="K10" s="953"/>
      <c r="L10" s="954"/>
    </row>
    <row r="11" spans="1:22" ht="18" customHeight="1">
      <c r="B11" s="7" t="s">
        <v>49</v>
      </c>
      <c r="C11" s="924" t="s">
        <v>50</v>
      </c>
      <c r="D11" s="925"/>
      <c r="E11" s="926" t="s">
        <v>51</v>
      </c>
      <c r="F11" s="927"/>
      <c r="G11" s="928" t="s">
        <v>52</v>
      </c>
      <c r="H11" s="928"/>
      <c r="I11" s="928"/>
      <c r="J11" s="928"/>
      <c r="K11" s="928"/>
      <c r="L11" s="929"/>
    </row>
    <row r="12" spans="1:22" ht="18" customHeight="1">
      <c r="B12" s="223" t="s">
        <v>53</v>
      </c>
      <c r="C12" s="959" t="s">
        <v>54</v>
      </c>
      <c r="D12" s="960"/>
      <c r="E12" s="961">
        <f>'C-1①経費内訳（１年目）'!E12+'C-1②経費内訳（２年目）'!E12</f>
        <v>0</v>
      </c>
      <c r="F12" s="962"/>
      <c r="G12" s="963" t="s">
        <v>55</v>
      </c>
      <c r="H12" s="964"/>
      <c r="I12" s="964"/>
      <c r="J12" s="964"/>
      <c r="K12" s="964"/>
      <c r="L12" s="965"/>
    </row>
    <row r="13" spans="1:22" ht="18" customHeight="1">
      <c r="B13" s="224" t="s">
        <v>56</v>
      </c>
      <c r="C13" s="955" t="s">
        <v>57</v>
      </c>
      <c r="D13" s="956"/>
      <c r="E13" s="972">
        <f>'C-1①経費内訳（１年目）'!E13+'C-1②経費内訳（２年目）'!E13</f>
        <v>0</v>
      </c>
      <c r="F13" s="973"/>
      <c r="G13" s="966"/>
      <c r="H13" s="967"/>
      <c r="I13" s="967"/>
      <c r="J13" s="967"/>
      <c r="K13" s="967"/>
      <c r="L13" s="968"/>
    </row>
    <row r="14" spans="1:22" ht="18" customHeight="1">
      <c r="B14" s="224" t="s">
        <v>56</v>
      </c>
      <c r="C14" s="955" t="s">
        <v>58</v>
      </c>
      <c r="D14" s="956"/>
      <c r="E14" s="957">
        <f>'C-1①経費内訳（１年目）'!E14+'C-1②経費内訳（２年目）'!E14</f>
        <v>0</v>
      </c>
      <c r="F14" s="958"/>
      <c r="G14" s="966"/>
      <c r="H14" s="967"/>
      <c r="I14" s="967"/>
      <c r="J14" s="967"/>
      <c r="K14" s="967"/>
      <c r="L14" s="968"/>
    </row>
    <row r="15" spans="1:22" ht="18" customHeight="1">
      <c r="B15" s="224" t="s">
        <v>56</v>
      </c>
      <c r="C15" s="955" t="s">
        <v>59</v>
      </c>
      <c r="D15" s="956"/>
      <c r="E15" s="957">
        <f>'C-1①経費内訳（１年目）'!E15+'C-1②経費内訳（２年目）'!E15</f>
        <v>0</v>
      </c>
      <c r="F15" s="958"/>
      <c r="G15" s="966"/>
      <c r="H15" s="967"/>
      <c r="I15" s="967"/>
      <c r="J15" s="967"/>
      <c r="K15" s="967"/>
      <c r="L15" s="968"/>
    </row>
    <row r="16" spans="1:22" ht="18" customHeight="1">
      <c r="B16" s="224" t="s">
        <v>56</v>
      </c>
      <c r="C16" s="955" t="s">
        <v>60</v>
      </c>
      <c r="D16" s="956"/>
      <c r="E16" s="957">
        <f>'C-1①経費内訳（１年目）'!E16+'C-1②経費内訳（２年目）'!E16</f>
        <v>0</v>
      </c>
      <c r="F16" s="958"/>
      <c r="G16" s="966"/>
      <c r="H16" s="967"/>
      <c r="I16" s="967"/>
      <c r="J16" s="967"/>
      <c r="K16" s="967"/>
      <c r="L16" s="968"/>
    </row>
    <row r="17" spans="2:20" ht="18" customHeight="1">
      <c r="B17" s="224" t="s">
        <v>56</v>
      </c>
      <c r="C17" s="955" t="s">
        <v>61</v>
      </c>
      <c r="D17" s="956"/>
      <c r="E17" s="957">
        <f>'C-1①経費内訳（１年目）'!E17+'C-1②経費内訳（２年目）'!E17</f>
        <v>0</v>
      </c>
      <c r="F17" s="958"/>
      <c r="G17" s="966"/>
      <c r="H17" s="967"/>
      <c r="I17" s="967"/>
      <c r="J17" s="967"/>
      <c r="K17" s="967"/>
      <c r="L17" s="968"/>
    </row>
    <row r="18" spans="2:20" ht="18" customHeight="1">
      <c r="B18" s="225" t="s">
        <v>62</v>
      </c>
      <c r="C18" s="955" t="s">
        <v>63</v>
      </c>
      <c r="D18" s="956"/>
      <c r="E18" s="957">
        <f>'C-1①経費内訳（１年目）'!E18+'C-1②経費内訳（２年目）'!E18</f>
        <v>0</v>
      </c>
      <c r="F18" s="958"/>
      <c r="G18" s="966"/>
      <c r="H18" s="967"/>
      <c r="I18" s="967"/>
      <c r="J18" s="967"/>
      <c r="K18" s="967"/>
      <c r="L18" s="968"/>
    </row>
    <row r="19" spans="2:20" ht="18" customHeight="1">
      <c r="B19" s="224" t="s">
        <v>64</v>
      </c>
      <c r="C19" s="955" t="s">
        <v>63</v>
      </c>
      <c r="D19" s="956"/>
      <c r="E19" s="957">
        <f>'C-1①経費内訳（１年目）'!E19+'C-1②経費内訳（２年目）'!E19</f>
        <v>0</v>
      </c>
      <c r="F19" s="958"/>
      <c r="G19" s="966"/>
      <c r="H19" s="967"/>
      <c r="I19" s="967"/>
      <c r="J19" s="967"/>
      <c r="K19" s="967"/>
      <c r="L19" s="968"/>
    </row>
    <row r="20" spans="2:20" ht="18" customHeight="1">
      <c r="B20" s="224" t="s">
        <v>65</v>
      </c>
      <c r="C20" s="955" t="s">
        <v>63</v>
      </c>
      <c r="D20" s="956"/>
      <c r="E20" s="957">
        <f>'C-1①経費内訳（１年目）'!E20+'C-1②経費内訳（２年目）'!E20</f>
        <v>0</v>
      </c>
      <c r="F20" s="958"/>
      <c r="G20" s="966"/>
      <c r="H20" s="967"/>
      <c r="I20" s="967"/>
      <c r="J20" s="967"/>
      <c r="K20" s="967"/>
      <c r="L20" s="968"/>
    </row>
    <row r="21" spans="2:20" ht="18" customHeight="1">
      <c r="B21" s="224" t="s">
        <v>66</v>
      </c>
      <c r="C21" s="955" t="s">
        <v>63</v>
      </c>
      <c r="D21" s="956"/>
      <c r="E21" s="957">
        <f>'C-1①経費内訳（１年目）'!E21+'C-1②経費内訳（２年目）'!E21</f>
        <v>0</v>
      </c>
      <c r="F21" s="958"/>
      <c r="G21" s="966"/>
      <c r="H21" s="967"/>
      <c r="I21" s="967"/>
      <c r="J21" s="967"/>
      <c r="K21" s="967"/>
      <c r="L21" s="968"/>
    </row>
    <row r="22" spans="2:20" ht="18" customHeight="1">
      <c r="B22" s="224" t="s">
        <v>67</v>
      </c>
      <c r="C22" s="955" t="s">
        <v>63</v>
      </c>
      <c r="D22" s="956"/>
      <c r="E22" s="957">
        <f>'C-1①経費内訳（１年目）'!E22+'C-1②経費内訳（２年目）'!E22</f>
        <v>0</v>
      </c>
      <c r="F22" s="958"/>
      <c r="G22" s="966"/>
      <c r="H22" s="967"/>
      <c r="I22" s="967"/>
      <c r="J22" s="967"/>
      <c r="K22" s="967"/>
      <c r="L22" s="968"/>
    </row>
    <row r="23" spans="2:20" ht="18" customHeight="1">
      <c r="B23" s="226" t="s">
        <v>68</v>
      </c>
      <c r="C23" s="955" t="s">
        <v>63</v>
      </c>
      <c r="D23" s="956"/>
      <c r="E23" s="957">
        <f>'C-1①経費内訳（１年目）'!E23+'C-1②経費内訳（２年目）'!E23</f>
        <v>0</v>
      </c>
      <c r="F23" s="958"/>
      <c r="G23" s="966"/>
      <c r="H23" s="967"/>
      <c r="I23" s="967"/>
      <c r="J23" s="967"/>
      <c r="K23" s="967"/>
      <c r="L23" s="968"/>
    </row>
    <row r="24" spans="2:20" ht="18" customHeight="1">
      <c r="B24" s="982" t="s">
        <v>69</v>
      </c>
      <c r="C24" s="983"/>
      <c r="D24" s="984"/>
      <c r="E24" s="985">
        <f>SUM(E12:E23)</f>
        <v>0</v>
      </c>
      <c r="F24" s="986"/>
      <c r="G24" s="966"/>
      <c r="H24" s="967"/>
      <c r="I24" s="967"/>
      <c r="J24" s="967"/>
      <c r="K24" s="967"/>
      <c r="L24" s="968"/>
    </row>
    <row r="25" spans="2:20" ht="19.5" customHeight="1" thickBot="1">
      <c r="B25" s="987" t="s">
        <v>70</v>
      </c>
      <c r="C25" s="988"/>
      <c r="D25" s="989"/>
      <c r="E25" s="990">
        <f>'C-1①経費内訳（１年目）'!E25+'C-1②経費内訳（２年目）'!E25</f>
        <v>0</v>
      </c>
      <c r="F25" s="991"/>
      <c r="G25" s="969"/>
      <c r="H25" s="970"/>
      <c r="I25" s="970"/>
      <c r="J25" s="970"/>
      <c r="K25" s="970"/>
      <c r="L25" s="971"/>
    </row>
    <row r="26" spans="2:20" ht="18.75" thickTop="1" thickBot="1">
      <c r="B26" s="974" t="s">
        <v>71</v>
      </c>
      <c r="C26" s="975"/>
      <c r="D26" s="976"/>
      <c r="E26" s="977">
        <f>E24+E25</f>
        <v>0</v>
      </c>
      <c r="F26" s="978"/>
      <c r="G26" s="979"/>
      <c r="H26" s="980"/>
      <c r="I26" s="980"/>
      <c r="J26" s="980"/>
      <c r="K26" s="980"/>
      <c r="L26" s="981"/>
      <c r="M26" s="13"/>
      <c r="N26" s="14"/>
      <c r="O26" s="14"/>
      <c r="P26" s="14"/>
      <c r="Q26" s="14"/>
      <c r="R26" s="14"/>
      <c r="S26" s="14"/>
      <c r="T26" s="14"/>
    </row>
    <row r="27" spans="2:20">
      <c r="B27" s="8"/>
    </row>
    <row r="28" spans="2:20" ht="14.25">
      <c r="B28" s="9" t="s">
        <v>72</v>
      </c>
    </row>
    <row r="29" spans="2:20" ht="14.25">
      <c r="B29" s="9"/>
    </row>
  </sheetData>
  <sheetProtection algorithmName="SHA-512" hashValue="WtQwhi6X/n0h9QIpLeGyBCe50cMH51SpZIutw02sA0xkC/k5+YucfqRTe7jMbfijaLy2Y1duYX0TV5dpkm2TJA==" saltValue="DeK1n5suB/ZNQoxbW0dn6w==" spinCount="100000" sheet="1" selectLockedCells="1"/>
  <mergeCells count="50">
    <mergeCell ref="G26:L26"/>
    <mergeCell ref="C23:D23"/>
    <mergeCell ref="E23:F23"/>
    <mergeCell ref="B24:D24"/>
    <mergeCell ref="E24:F24"/>
    <mergeCell ref="B25:D25"/>
    <mergeCell ref="E25:F25"/>
    <mergeCell ref="C21:D21"/>
    <mergeCell ref="E21:F21"/>
    <mergeCell ref="C22:D22"/>
    <mergeCell ref="E22:F22"/>
    <mergeCell ref="B26:D26"/>
    <mergeCell ref="E26:F26"/>
    <mergeCell ref="E17:F17"/>
    <mergeCell ref="C18:D18"/>
    <mergeCell ref="E18:F18"/>
    <mergeCell ref="C20:D20"/>
    <mergeCell ref="E20:F20"/>
    <mergeCell ref="G9:I9"/>
    <mergeCell ref="B10:L10"/>
    <mergeCell ref="C19:D19"/>
    <mergeCell ref="E19:F19"/>
    <mergeCell ref="C12:D12"/>
    <mergeCell ref="E12:F12"/>
    <mergeCell ref="G12:L25"/>
    <mergeCell ref="C13:D13"/>
    <mergeCell ref="E13:F13"/>
    <mergeCell ref="C14:D14"/>
    <mergeCell ref="E14:F14"/>
    <mergeCell ref="C15:D15"/>
    <mergeCell ref="E15:F15"/>
    <mergeCell ref="C16:D16"/>
    <mergeCell ref="E16:F16"/>
    <mergeCell ref="C17:D17"/>
    <mergeCell ref="C11:D11"/>
    <mergeCell ref="E11:F11"/>
    <mergeCell ref="G11:L11"/>
    <mergeCell ref="B2:L2"/>
    <mergeCell ref="C3:K3"/>
    <mergeCell ref="H5:K5"/>
    <mergeCell ref="B6:B9"/>
    <mergeCell ref="C6:D6"/>
    <mergeCell ref="E6:F6"/>
    <mergeCell ref="G6:J6"/>
    <mergeCell ref="K6:L6"/>
    <mergeCell ref="G7:I7"/>
    <mergeCell ref="C8:D8"/>
    <mergeCell ref="E8:F8"/>
    <mergeCell ref="G8:J8"/>
    <mergeCell ref="K8:L8"/>
  </mergeCells>
  <phoneticPr fontId="4"/>
  <pageMargins left="0.70866141732283472" right="0.51181102362204722" top="0.55118110236220474" bottom="0.55118110236220474" header="0.31496062992125984" footer="0.31496062992125984"/>
  <pageSetup paperSize="9" scale="66"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1FDD-20F3-431F-9D15-3C7F09258852}">
  <sheetPr codeName="Sheet8">
    <pageSetUpPr fitToPage="1"/>
  </sheetPr>
  <dimension ref="A1:AA46"/>
  <sheetViews>
    <sheetView workbookViewId="0"/>
  </sheetViews>
  <sheetFormatPr defaultRowHeight="18.75"/>
  <cols>
    <col min="1" max="1" width="4.125" style="228" customWidth="1"/>
    <col min="2" max="2" width="6.75" style="229" customWidth="1"/>
    <col min="3" max="3" width="22.5" style="228" customWidth="1"/>
    <col min="4" max="4" width="11.125" style="228" customWidth="1"/>
    <col min="5" max="5" width="5" style="229" customWidth="1"/>
    <col min="6" max="6" width="8.5" style="228" customWidth="1"/>
    <col min="7" max="7" width="9.375" style="329" customWidth="1"/>
    <col min="8" max="8" width="9.125" style="228" customWidth="1"/>
    <col min="9" max="20" width="8.5" style="330" customWidth="1"/>
    <col min="21" max="22" width="9.375" style="330" customWidth="1"/>
    <col min="23" max="23" width="9.375" style="333" customWidth="1"/>
    <col min="24" max="25" width="10.375" style="232" customWidth="1"/>
    <col min="26" max="27" width="9.125" style="228" customWidth="1"/>
    <col min="28" max="16384" width="9" style="228"/>
  </cols>
  <sheetData>
    <row r="1" spans="1:27" s="229" customFormat="1">
      <c r="A1" s="228"/>
      <c r="G1" s="230"/>
      <c r="I1" s="231"/>
      <c r="J1" s="231"/>
      <c r="K1" s="231"/>
      <c r="L1" s="231"/>
      <c r="M1" s="231"/>
      <c r="N1" s="231"/>
      <c r="O1" s="231"/>
      <c r="P1" s="231"/>
      <c r="Q1" s="231"/>
      <c r="R1" s="231"/>
      <c r="S1" s="231"/>
      <c r="T1" s="231"/>
      <c r="U1" s="231"/>
      <c r="V1" s="231"/>
      <c r="W1" s="230"/>
      <c r="X1" s="232"/>
      <c r="Y1" s="232"/>
    </row>
    <row r="2" spans="1:27" s="229" customFormat="1" ht="30">
      <c r="A2" s="228"/>
      <c r="B2" s="233" t="s">
        <v>248</v>
      </c>
      <c r="G2" s="230"/>
      <c r="I2" s="231"/>
      <c r="J2" s="231"/>
      <c r="K2" s="234"/>
      <c r="L2" s="235"/>
      <c r="M2" s="235"/>
      <c r="N2" s="235"/>
      <c r="O2" s="236" t="s">
        <v>73</v>
      </c>
      <c r="P2" s="875" t="str">
        <f>IF('C-1①経費内訳（１年目）'!C3="","",'C-1①経費内訳（１年目）'!C3)</f>
        <v/>
      </c>
      <c r="Q2" s="875"/>
      <c r="R2" s="875"/>
      <c r="S2" s="875"/>
      <c r="T2" s="875"/>
      <c r="U2" s="875"/>
      <c r="V2" s="875"/>
      <c r="W2" s="875"/>
      <c r="X2" s="232"/>
      <c r="Y2" s="232"/>
    </row>
    <row r="3" spans="1:27" s="229" customFormat="1" ht="25.5" customHeight="1">
      <c r="A3" s="228"/>
      <c r="B3" s="237"/>
      <c r="G3" s="230"/>
      <c r="I3" s="231"/>
      <c r="J3" s="231"/>
      <c r="K3" s="238"/>
      <c r="L3" s="238"/>
      <c r="M3" s="238"/>
      <c r="N3" s="238"/>
      <c r="O3" s="238"/>
      <c r="P3" s="238"/>
      <c r="Q3" s="231"/>
      <c r="R3" s="231"/>
      <c r="S3" s="231"/>
      <c r="T3" s="231"/>
      <c r="U3" s="231"/>
      <c r="V3" s="231"/>
      <c r="W3" s="230"/>
      <c r="X3" s="232"/>
      <c r="Y3" s="232"/>
    </row>
    <row r="4" spans="1:27" s="239" customFormat="1" ht="24.75" customHeight="1">
      <c r="B4" s="876" t="s">
        <v>74</v>
      </c>
      <c r="C4" s="877"/>
      <c r="D4" s="877"/>
      <c r="E4" s="877"/>
      <c r="F4" s="877"/>
      <c r="G4" s="877"/>
      <c r="H4" s="878"/>
      <c r="I4" s="879" t="s">
        <v>75</v>
      </c>
      <c r="J4" s="880"/>
      <c r="K4" s="880"/>
      <c r="L4" s="880"/>
      <c r="M4" s="880"/>
      <c r="N4" s="880"/>
      <c r="O4" s="880"/>
      <c r="P4" s="880"/>
      <c r="Q4" s="880"/>
      <c r="R4" s="880"/>
      <c r="S4" s="880"/>
      <c r="T4" s="880"/>
      <c r="U4" s="881"/>
      <c r="V4" s="882" t="s">
        <v>76</v>
      </c>
      <c r="W4" s="885" t="s">
        <v>77</v>
      </c>
      <c r="X4" s="993" t="s">
        <v>78</v>
      </c>
      <c r="Y4" s="907" t="s">
        <v>79</v>
      </c>
      <c r="Z4" s="892" t="s">
        <v>80</v>
      </c>
      <c r="AA4" s="892" t="s">
        <v>81</v>
      </c>
    </row>
    <row r="5" spans="1:27" s="239" customFormat="1" ht="26.25" customHeight="1">
      <c r="B5" s="895" t="s">
        <v>82</v>
      </c>
      <c r="C5" s="895" t="s">
        <v>83</v>
      </c>
      <c r="D5" s="876" t="s">
        <v>84</v>
      </c>
      <c r="E5" s="877"/>
      <c r="F5" s="877"/>
      <c r="G5" s="877"/>
      <c r="H5" s="878"/>
      <c r="I5" s="879" t="s">
        <v>225</v>
      </c>
      <c r="J5" s="880"/>
      <c r="K5" s="880"/>
      <c r="L5" s="880"/>
      <c r="M5" s="880"/>
      <c r="N5" s="880"/>
      <c r="O5" s="880"/>
      <c r="P5" s="880"/>
      <c r="Q5" s="881"/>
      <c r="R5" s="240" t="s">
        <v>226</v>
      </c>
      <c r="S5" s="240" t="s">
        <v>85</v>
      </c>
      <c r="T5" s="240" t="s">
        <v>227</v>
      </c>
      <c r="U5" s="898" t="s">
        <v>86</v>
      </c>
      <c r="V5" s="883"/>
      <c r="W5" s="886"/>
      <c r="X5" s="994"/>
      <c r="Y5" s="908"/>
      <c r="Z5" s="893"/>
      <c r="AA5" s="893"/>
    </row>
    <row r="6" spans="1:27" s="241" customFormat="1" ht="55.5" customHeight="1">
      <c r="B6" s="896"/>
      <c r="C6" s="896"/>
      <c r="D6" s="895" t="s">
        <v>87</v>
      </c>
      <c r="E6" s="888" t="s">
        <v>88</v>
      </c>
      <c r="F6" s="888" t="s">
        <v>89</v>
      </c>
      <c r="G6" s="890" t="s">
        <v>90</v>
      </c>
      <c r="H6" s="888" t="s">
        <v>228</v>
      </c>
      <c r="I6" s="879" t="s">
        <v>229</v>
      </c>
      <c r="J6" s="880"/>
      <c r="K6" s="880"/>
      <c r="L6" s="880"/>
      <c r="M6" s="880"/>
      <c r="N6" s="881"/>
      <c r="O6" s="898" t="s">
        <v>230</v>
      </c>
      <c r="P6" s="898" t="s">
        <v>231</v>
      </c>
      <c r="Q6" s="898" t="s">
        <v>91</v>
      </c>
      <c r="R6" s="905" t="s">
        <v>226</v>
      </c>
      <c r="S6" s="905" t="s">
        <v>85</v>
      </c>
      <c r="T6" s="905" t="s">
        <v>227</v>
      </c>
      <c r="U6" s="899"/>
      <c r="V6" s="883"/>
      <c r="W6" s="886"/>
      <c r="X6" s="994"/>
      <c r="Y6" s="908"/>
      <c r="Z6" s="893"/>
      <c r="AA6" s="893"/>
    </row>
    <row r="7" spans="1:27" s="241" customFormat="1" ht="37.5">
      <c r="B7" s="897"/>
      <c r="C7" s="897"/>
      <c r="D7" s="897"/>
      <c r="E7" s="901"/>
      <c r="F7" s="889"/>
      <c r="G7" s="992"/>
      <c r="H7" s="889"/>
      <c r="I7" s="240" t="s">
        <v>232</v>
      </c>
      <c r="J7" s="240" t="s">
        <v>233</v>
      </c>
      <c r="K7" s="242" t="s">
        <v>234</v>
      </c>
      <c r="L7" s="242" t="s">
        <v>235</v>
      </c>
      <c r="M7" s="242" t="s">
        <v>92</v>
      </c>
      <c r="N7" s="242" t="s">
        <v>236</v>
      </c>
      <c r="O7" s="900"/>
      <c r="P7" s="900"/>
      <c r="Q7" s="900"/>
      <c r="R7" s="906"/>
      <c r="S7" s="906"/>
      <c r="T7" s="906"/>
      <c r="U7" s="900"/>
      <c r="V7" s="884"/>
      <c r="W7" s="887"/>
      <c r="X7" s="995"/>
      <c r="Y7" s="909"/>
      <c r="Z7" s="894"/>
      <c r="AA7" s="894"/>
    </row>
    <row r="8" spans="1:27" ht="20.100000000000001" customHeight="1">
      <c r="B8" s="253" t="s">
        <v>265</v>
      </c>
      <c r="C8" s="313"/>
      <c r="D8" s="243"/>
      <c r="E8" s="244"/>
      <c r="F8" s="10"/>
      <c r="G8" s="245"/>
      <c r="H8" s="246"/>
      <c r="I8" s="247"/>
      <c r="J8" s="247"/>
      <c r="K8" s="247"/>
      <c r="L8" s="248"/>
      <c r="M8" s="248"/>
      <c r="N8" s="248"/>
      <c r="O8" s="247"/>
      <c r="P8" s="247"/>
      <c r="Q8" s="247"/>
      <c r="R8" s="247"/>
      <c r="S8" s="247"/>
      <c r="T8" s="247"/>
      <c r="U8" s="247">
        <f>SUM(I8:T8)</f>
        <v>0</v>
      </c>
      <c r="V8" s="247"/>
      <c r="W8" s="249">
        <f>SUM(U8,V8)</f>
        <v>0</v>
      </c>
      <c r="X8" s="250" t="s">
        <v>93</v>
      </c>
      <c r="Y8" s="250" t="s">
        <v>93</v>
      </c>
      <c r="Z8" s="250" t="s">
        <v>93</v>
      </c>
      <c r="AA8" s="250" t="s">
        <v>93</v>
      </c>
    </row>
    <row r="9" spans="1:27" ht="20.100000000000001" customHeight="1">
      <c r="B9" s="251">
        <v>1</v>
      </c>
      <c r="C9" s="340" t="s">
        <v>249</v>
      </c>
      <c r="D9" s="341" t="s">
        <v>250</v>
      </c>
      <c r="E9" s="342">
        <v>50</v>
      </c>
      <c r="F9" s="343">
        <v>30000</v>
      </c>
      <c r="G9" s="344">
        <f>E9*F9</f>
        <v>1500000</v>
      </c>
      <c r="H9" s="345">
        <v>1</v>
      </c>
      <c r="I9" s="346">
        <v>1500000</v>
      </c>
      <c r="J9" s="346"/>
      <c r="K9" s="346"/>
      <c r="L9" s="347"/>
      <c r="M9" s="347"/>
      <c r="N9" s="347"/>
      <c r="O9" s="346"/>
      <c r="P9" s="346"/>
      <c r="Q9" s="346"/>
      <c r="R9" s="346"/>
      <c r="S9" s="346"/>
      <c r="T9" s="346"/>
      <c r="U9" s="346">
        <f t="shared" ref="U9:U13" si="0">SUM(I9:T9)</f>
        <v>1500000</v>
      </c>
      <c r="V9" s="346"/>
      <c r="W9" s="348">
        <f t="shared" ref="W9:W17" si="1">SUM(U9,V9)</f>
        <v>1500000</v>
      </c>
      <c r="X9" s="255" t="str">
        <f>IF($G9="","",IF(E9*F9=G9,"○","×"))</f>
        <v>○</v>
      </c>
      <c r="Y9" s="256" t="str">
        <f t="shared" ref="Y9:Y24" si="2">IF($G9="","",IF(G9=W9,"○","×"))</f>
        <v>○</v>
      </c>
      <c r="Z9" s="256" t="str">
        <f t="shared" ref="Z9:AA18" si="3">IF($G9="","",IF(INT(E9)=E9,"ー","あり"))</f>
        <v>ー</v>
      </c>
      <c r="AA9" s="256" t="str">
        <f t="shared" si="3"/>
        <v>ー</v>
      </c>
    </row>
    <row r="10" spans="1:27" ht="20.100000000000001" customHeight="1">
      <c r="B10" s="251">
        <v>2</v>
      </c>
      <c r="C10" s="349" t="s">
        <v>251</v>
      </c>
      <c r="D10" s="350" t="s">
        <v>252</v>
      </c>
      <c r="E10" s="351">
        <v>2</v>
      </c>
      <c r="F10" s="352">
        <v>250000</v>
      </c>
      <c r="G10" s="344">
        <f t="shared" ref="G10" si="4">E10*F10</f>
        <v>500000</v>
      </c>
      <c r="H10" s="345">
        <v>1</v>
      </c>
      <c r="I10" s="346">
        <v>500000</v>
      </c>
      <c r="J10" s="346"/>
      <c r="K10" s="346"/>
      <c r="L10" s="347"/>
      <c r="M10" s="347"/>
      <c r="N10" s="347"/>
      <c r="O10" s="346"/>
      <c r="P10" s="346"/>
      <c r="Q10" s="346"/>
      <c r="R10" s="346"/>
      <c r="S10" s="346"/>
      <c r="T10" s="346"/>
      <c r="U10" s="346">
        <f t="shared" si="0"/>
        <v>500000</v>
      </c>
      <c r="V10" s="346"/>
      <c r="W10" s="348">
        <f t="shared" si="1"/>
        <v>500000</v>
      </c>
      <c r="X10" s="255" t="str">
        <f t="shared" ref="X10:X18" si="5">IF($G10="","",IF(E10*F10=G10,"○","×"))</f>
        <v>○</v>
      </c>
      <c r="Y10" s="256" t="str">
        <f t="shared" si="2"/>
        <v>○</v>
      </c>
      <c r="Z10" s="256" t="str">
        <f t="shared" si="3"/>
        <v>ー</v>
      </c>
      <c r="AA10" s="256" t="str">
        <f t="shared" si="3"/>
        <v>ー</v>
      </c>
    </row>
    <row r="11" spans="1:27" ht="20.100000000000001" customHeight="1">
      <c r="B11" s="251">
        <v>3</v>
      </c>
      <c r="C11" s="349" t="s">
        <v>253</v>
      </c>
      <c r="D11" s="350"/>
      <c r="E11" s="351">
        <v>1</v>
      </c>
      <c r="F11" s="352">
        <v>40000</v>
      </c>
      <c r="G11" s="344">
        <f t="shared" ref="G11:G18" si="6">IF(OR(E11="",F11=""),"",E11*F11)</f>
        <v>40000</v>
      </c>
      <c r="H11" s="353">
        <v>1</v>
      </c>
      <c r="I11" s="346"/>
      <c r="J11" s="346">
        <v>40000</v>
      </c>
      <c r="K11" s="346"/>
      <c r="L11" s="347"/>
      <c r="M11" s="347"/>
      <c r="N11" s="347"/>
      <c r="O11" s="346"/>
      <c r="P11" s="346"/>
      <c r="Q11" s="346"/>
      <c r="R11" s="346"/>
      <c r="S11" s="346"/>
      <c r="T11" s="346"/>
      <c r="U11" s="346">
        <f t="shared" si="0"/>
        <v>40000</v>
      </c>
      <c r="V11" s="346"/>
      <c r="W11" s="348">
        <f t="shared" si="1"/>
        <v>40000</v>
      </c>
      <c r="X11" s="255" t="str">
        <f t="shared" si="5"/>
        <v>○</v>
      </c>
      <c r="Y11" s="256" t="str">
        <f t="shared" si="2"/>
        <v>○</v>
      </c>
      <c r="Z11" s="256" t="str">
        <f t="shared" si="3"/>
        <v>ー</v>
      </c>
      <c r="AA11" s="256" t="str">
        <f t="shared" si="3"/>
        <v>ー</v>
      </c>
    </row>
    <row r="12" spans="1:27" ht="20.100000000000001" customHeight="1">
      <c r="B12" s="251">
        <v>4</v>
      </c>
      <c r="C12" s="349" t="s">
        <v>254</v>
      </c>
      <c r="D12" s="350" t="s">
        <v>255</v>
      </c>
      <c r="E12" s="351">
        <v>5</v>
      </c>
      <c r="F12" s="352">
        <v>40000</v>
      </c>
      <c r="G12" s="344">
        <f t="shared" ref="G12:G16" si="7">E12*F12</f>
        <v>200000</v>
      </c>
      <c r="H12" s="345">
        <v>5</v>
      </c>
      <c r="I12" s="346">
        <v>200000</v>
      </c>
      <c r="J12" s="346"/>
      <c r="K12" s="346"/>
      <c r="L12" s="347"/>
      <c r="M12" s="347"/>
      <c r="N12" s="347"/>
      <c r="O12" s="346"/>
      <c r="P12" s="346"/>
      <c r="Q12" s="346"/>
      <c r="R12" s="346"/>
      <c r="S12" s="346"/>
      <c r="T12" s="346"/>
      <c r="U12" s="346">
        <f t="shared" si="0"/>
        <v>200000</v>
      </c>
      <c r="V12" s="346"/>
      <c r="W12" s="348">
        <f t="shared" si="1"/>
        <v>200000</v>
      </c>
      <c r="X12" s="255" t="str">
        <f t="shared" si="5"/>
        <v>○</v>
      </c>
      <c r="Y12" s="256" t="str">
        <f t="shared" si="2"/>
        <v>○</v>
      </c>
      <c r="Z12" s="256" t="str">
        <f t="shared" si="3"/>
        <v>ー</v>
      </c>
      <c r="AA12" s="256" t="str">
        <f t="shared" si="3"/>
        <v>ー</v>
      </c>
    </row>
    <row r="13" spans="1:27" ht="20.100000000000001" customHeight="1">
      <c r="B13" s="251">
        <v>5</v>
      </c>
      <c r="C13" s="349" t="s">
        <v>256</v>
      </c>
      <c r="D13" s="350"/>
      <c r="E13" s="351">
        <v>1</v>
      </c>
      <c r="F13" s="352">
        <v>10000</v>
      </c>
      <c r="G13" s="344">
        <f t="shared" si="7"/>
        <v>10000</v>
      </c>
      <c r="H13" s="345">
        <v>5</v>
      </c>
      <c r="I13" s="346"/>
      <c r="J13" s="346">
        <v>10000</v>
      </c>
      <c r="K13" s="346"/>
      <c r="L13" s="347"/>
      <c r="M13" s="347"/>
      <c r="N13" s="347"/>
      <c r="O13" s="346"/>
      <c r="P13" s="346"/>
      <c r="Q13" s="346"/>
      <c r="R13" s="346"/>
      <c r="S13" s="346"/>
      <c r="T13" s="346"/>
      <c r="U13" s="346">
        <f t="shared" si="0"/>
        <v>10000</v>
      </c>
      <c r="V13" s="346"/>
      <c r="W13" s="348">
        <f t="shared" si="1"/>
        <v>10000</v>
      </c>
      <c r="X13" s="255" t="str">
        <f t="shared" si="5"/>
        <v>○</v>
      </c>
      <c r="Y13" s="256" t="str">
        <f t="shared" si="2"/>
        <v>○</v>
      </c>
      <c r="Z13" s="256" t="str">
        <f t="shared" si="3"/>
        <v>ー</v>
      </c>
      <c r="AA13" s="256" t="str">
        <f t="shared" si="3"/>
        <v>ー</v>
      </c>
    </row>
    <row r="14" spans="1:27" ht="72" customHeight="1">
      <c r="B14" s="251">
        <v>6</v>
      </c>
      <c r="C14" s="349" t="s">
        <v>257</v>
      </c>
      <c r="D14" s="354" t="s">
        <v>258</v>
      </c>
      <c r="E14" s="351">
        <v>25</v>
      </c>
      <c r="F14" s="352">
        <v>20000</v>
      </c>
      <c r="G14" s="344">
        <f t="shared" si="7"/>
        <v>500000</v>
      </c>
      <c r="H14" s="345">
        <v>5</v>
      </c>
      <c r="I14" s="346"/>
      <c r="J14" s="346">
        <v>500000</v>
      </c>
      <c r="K14" s="346"/>
      <c r="L14" s="347"/>
      <c r="M14" s="347"/>
      <c r="N14" s="347"/>
      <c r="O14" s="346"/>
      <c r="P14" s="346"/>
      <c r="Q14" s="346"/>
      <c r="R14" s="346"/>
      <c r="S14" s="346"/>
      <c r="T14" s="346"/>
      <c r="U14" s="346">
        <f t="shared" ref="U14:U17" si="8">SUM(I14:T14)</f>
        <v>500000</v>
      </c>
      <c r="V14" s="346"/>
      <c r="W14" s="348">
        <f t="shared" si="1"/>
        <v>500000</v>
      </c>
      <c r="X14" s="255" t="str">
        <f t="shared" si="5"/>
        <v>○</v>
      </c>
      <c r="Y14" s="256" t="str">
        <f t="shared" si="2"/>
        <v>○</v>
      </c>
      <c r="Z14" s="256" t="str">
        <f t="shared" si="3"/>
        <v>ー</v>
      </c>
      <c r="AA14" s="256" t="str">
        <f t="shared" si="3"/>
        <v>ー</v>
      </c>
    </row>
    <row r="15" spans="1:27" ht="20.100000000000001" customHeight="1">
      <c r="B15" s="251">
        <v>7</v>
      </c>
      <c r="C15" s="349" t="s">
        <v>259</v>
      </c>
      <c r="D15" s="350"/>
      <c r="E15" s="351">
        <v>1</v>
      </c>
      <c r="F15" s="352">
        <v>100000</v>
      </c>
      <c r="G15" s="344">
        <f t="shared" si="7"/>
        <v>100000</v>
      </c>
      <c r="H15" s="345">
        <v>6</v>
      </c>
      <c r="I15" s="346"/>
      <c r="J15" s="346"/>
      <c r="K15" s="346"/>
      <c r="L15" s="347"/>
      <c r="M15" s="347"/>
      <c r="N15" s="347"/>
      <c r="O15" s="346"/>
      <c r="P15" s="346"/>
      <c r="Q15" s="346"/>
      <c r="R15" s="346"/>
      <c r="S15" s="346"/>
      <c r="T15" s="346"/>
      <c r="U15" s="346">
        <f t="shared" si="8"/>
        <v>0</v>
      </c>
      <c r="V15" s="346">
        <v>100000</v>
      </c>
      <c r="W15" s="348">
        <f t="shared" si="1"/>
        <v>100000</v>
      </c>
      <c r="X15" s="255" t="str">
        <f t="shared" si="5"/>
        <v>○</v>
      </c>
      <c r="Y15" s="256" t="str">
        <f t="shared" si="2"/>
        <v>○</v>
      </c>
      <c r="Z15" s="256" t="str">
        <f t="shared" si="3"/>
        <v>ー</v>
      </c>
      <c r="AA15" s="256" t="str">
        <f t="shared" si="3"/>
        <v>ー</v>
      </c>
    </row>
    <row r="16" spans="1:27" ht="20.100000000000001" customHeight="1">
      <c r="B16" s="251">
        <v>8</v>
      </c>
      <c r="C16" s="349" t="s">
        <v>260</v>
      </c>
      <c r="D16" s="350"/>
      <c r="E16" s="351">
        <v>1</v>
      </c>
      <c r="F16" s="352">
        <v>20000</v>
      </c>
      <c r="G16" s="344">
        <f t="shared" si="7"/>
        <v>20000</v>
      </c>
      <c r="H16" s="345">
        <v>6</v>
      </c>
      <c r="I16" s="346"/>
      <c r="J16" s="346"/>
      <c r="K16" s="346"/>
      <c r="L16" s="347"/>
      <c r="M16" s="347"/>
      <c r="N16" s="347"/>
      <c r="O16" s="346"/>
      <c r="P16" s="346"/>
      <c r="Q16" s="346"/>
      <c r="R16" s="346"/>
      <c r="S16" s="346"/>
      <c r="T16" s="346"/>
      <c r="U16" s="346">
        <f t="shared" si="8"/>
        <v>0</v>
      </c>
      <c r="V16" s="346">
        <v>20000</v>
      </c>
      <c r="W16" s="348">
        <f t="shared" si="1"/>
        <v>20000</v>
      </c>
      <c r="X16" s="255" t="str">
        <f t="shared" si="5"/>
        <v>○</v>
      </c>
      <c r="Y16" s="256" t="str">
        <f t="shared" si="2"/>
        <v>○</v>
      </c>
      <c r="Z16" s="256" t="str">
        <f t="shared" si="3"/>
        <v>ー</v>
      </c>
      <c r="AA16" s="256" t="str">
        <f t="shared" si="3"/>
        <v>ー</v>
      </c>
    </row>
    <row r="17" spans="2:27" ht="20.100000000000001" customHeight="1">
      <c r="B17" s="251">
        <v>9</v>
      </c>
      <c r="C17" s="355"/>
      <c r="D17" s="356"/>
      <c r="E17" s="351"/>
      <c r="F17" s="357"/>
      <c r="G17" s="344" t="str">
        <f t="shared" si="6"/>
        <v/>
      </c>
      <c r="H17" s="358"/>
      <c r="I17" s="346"/>
      <c r="J17" s="346"/>
      <c r="K17" s="346"/>
      <c r="L17" s="347"/>
      <c r="M17" s="347"/>
      <c r="N17" s="347"/>
      <c r="O17" s="346"/>
      <c r="P17" s="346"/>
      <c r="Q17" s="346"/>
      <c r="R17" s="346"/>
      <c r="S17" s="346"/>
      <c r="T17" s="346"/>
      <c r="U17" s="346">
        <f t="shared" si="8"/>
        <v>0</v>
      </c>
      <c r="V17" s="346"/>
      <c r="W17" s="348">
        <f t="shared" si="1"/>
        <v>0</v>
      </c>
      <c r="X17" s="255" t="str">
        <f t="shared" si="5"/>
        <v/>
      </c>
      <c r="Y17" s="256" t="str">
        <f t="shared" si="2"/>
        <v/>
      </c>
      <c r="Z17" s="256" t="str">
        <f t="shared" si="3"/>
        <v/>
      </c>
      <c r="AA17" s="256" t="str">
        <f t="shared" si="3"/>
        <v/>
      </c>
    </row>
    <row r="18" spans="2:27" ht="20.100000000000001" customHeight="1">
      <c r="B18" s="260"/>
      <c r="C18" s="359"/>
      <c r="D18" s="360"/>
      <c r="E18" s="361"/>
      <c r="F18" s="362"/>
      <c r="G18" s="344" t="str">
        <f t="shared" si="6"/>
        <v/>
      </c>
      <c r="H18" s="363"/>
      <c r="I18" s="364"/>
      <c r="J18" s="364"/>
      <c r="K18" s="364"/>
      <c r="L18" s="365"/>
      <c r="M18" s="365"/>
      <c r="N18" s="365"/>
      <c r="O18" s="364"/>
      <c r="P18" s="364"/>
      <c r="Q18" s="364"/>
      <c r="R18" s="364"/>
      <c r="S18" s="364"/>
      <c r="T18" s="364"/>
      <c r="U18" s="364"/>
      <c r="V18" s="364"/>
      <c r="W18" s="366"/>
      <c r="X18" s="255" t="str">
        <f t="shared" si="5"/>
        <v/>
      </c>
      <c r="Y18" s="256" t="str">
        <f t="shared" si="2"/>
        <v/>
      </c>
      <c r="Z18" s="256" t="str">
        <f t="shared" si="3"/>
        <v/>
      </c>
      <c r="AA18" s="256" t="str">
        <f t="shared" si="3"/>
        <v/>
      </c>
    </row>
    <row r="19" spans="2:27" ht="20.100000000000001" customHeight="1" thickBot="1">
      <c r="B19" s="267" t="s">
        <v>237</v>
      </c>
      <c r="C19" s="367"/>
      <c r="D19" s="367"/>
      <c r="E19" s="368"/>
      <c r="F19" s="369"/>
      <c r="G19" s="370">
        <f>SUM(G8:G17)</f>
        <v>2870000</v>
      </c>
      <c r="H19" s="371"/>
      <c r="I19" s="372">
        <f>SUM(I8:I17)</f>
        <v>2200000</v>
      </c>
      <c r="J19" s="372">
        <f>SUM(J8:J17)</f>
        <v>550000</v>
      </c>
      <c r="K19" s="372">
        <f>SUM(K8:K17)</f>
        <v>0</v>
      </c>
      <c r="L19" s="373"/>
      <c r="M19" s="373"/>
      <c r="N19" s="373"/>
      <c r="O19" s="372">
        <f t="shared" ref="O19:V19" si="9">SUM(O8:O17)</f>
        <v>0</v>
      </c>
      <c r="P19" s="372">
        <f t="shared" si="9"/>
        <v>0</v>
      </c>
      <c r="Q19" s="372">
        <f t="shared" si="9"/>
        <v>0</v>
      </c>
      <c r="R19" s="372">
        <f t="shared" si="9"/>
        <v>0</v>
      </c>
      <c r="S19" s="372">
        <f t="shared" si="9"/>
        <v>0</v>
      </c>
      <c r="T19" s="372">
        <f t="shared" si="9"/>
        <v>0</v>
      </c>
      <c r="U19" s="372">
        <f t="shared" si="9"/>
        <v>2750000</v>
      </c>
      <c r="V19" s="372">
        <f t="shared" si="9"/>
        <v>120000</v>
      </c>
      <c r="W19" s="374">
        <f>SUM(U19,V19)</f>
        <v>2870000</v>
      </c>
      <c r="X19" s="250" t="s">
        <v>93</v>
      </c>
      <c r="Y19" s="256" t="str">
        <f>IF($G19=0,"",IF(G19=W19,"○","×"))</f>
        <v>○</v>
      </c>
      <c r="Z19" s="250" t="s">
        <v>93</v>
      </c>
      <c r="AA19" s="250" t="s">
        <v>93</v>
      </c>
    </row>
    <row r="20" spans="2:27" ht="20.100000000000001" customHeight="1">
      <c r="B20" s="912" t="s">
        <v>238</v>
      </c>
      <c r="C20" s="375" t="s">
        <v>239</v>
      </c>
      <c r="D20" s="376"/>
      <c r="E20" s="377"/>
      <c r="F20" s="378"/>
      <c r="G20" s="379">
        <v>200</v>
      </c>
      <c r="H20" s="380">
        <v>7</v>
      </c>
      <c r="I20" s="381"/>
      <c r="J20" s="381"/>
      <c r="K20" s="381"/>
      <c r="L20" s="382">
        <f>IF(G20="","",U20)</f>
        <v>191</v>
      </c>
      <c r="M20" s="381"/>
      <c r="N20" s="381"/>
      <c r="O20" s="381"/>
      <c r="P20" s="381"/>
      <c r="Q20" s="381"/>
      <c r="R20" s="381"/>
      <c r="S20" s="381"/>
      <c r="T20" s="381"/>
      <c r="U20" s="382">
        <f>IF(OR($U$19=0,G20=""),"",ROUNDDOWN(G20*$U$19/$W$19,0))</f>
        <v>191</v>
      </c>
      <c r="V20" s="382">
        <f>IF(U20="","",G20-U20)</f>
        <v>9</v>
      </c>
      <c r="W20" s="383">
        <f>SUM(U20,V20)</f>
        <v>200</v>
      </c>
      <c r="X20" s="250" t="s">
        <v>93</v>
      </c>
      <c r="Y20" s="256" t="str">
        <f>IF($G20="","",IF(G20=W20,"○","×"))</f>
        <v>○</v>
      </c>
      <c r="Z20" s="250" t="s">
        <v>93</v>
      </c>
      <c r="AA20" s="250" t="s">
        <v>93</v>
      </c>
    </row>
    <row r="21" spans="2:27" ht="20.100000000000001" customHeight="1">
      <c r="B21" s="913"/>
      <c r="C21" s="384" t="s">
        <v>241</v>
      </c>
      <c r="D21" s="385"/>
      <c r="E21" s="386"/>
      <c r="F21" s="387"/>
      <c r="G21" s="344">
        <v>95746</v>
      </c>
      <c r="H21" s="345">
        <v>8</v>
      </c>
      <c r="I21" s="347"/>
      <c r="J21" s="347"/>
      <c r="K21" s="347"/>
      <c r="L21" s="347"/>
      <c r="M21" s="346">
        <f>IF(G21="","",U21)</f>
        <v>91742</v>
      </c>
      <c r="N21" s="347"/>
      <c r="O21" s="347"/>
      <c r="P21" s="347"/>
      <c r="Q21" s="347"/>
      <c r="R21" s="347"/>
      <c r="S21" s="347"/>
      <c r="T21" s="347"/>
      <c r="U21" s="346">
        <f>IF(OR($U$19=0,G21=""),"",ROUNDDOWN(G21*$U$19/$W$19,0))</f>
        <v>91742</v>
      </c>
      <c r="V21" s="346">
        <f>IF(U21="","",G21-U21)</f>
        <v>4004</v>
      </c>
      <c r="W21" s="348">
        <f>SUM(U21,V21)</f>
        <v>95746</v>
      </c>
      <c r="X21" s="250" t="s">
        <v>93</v>
      </c>
      <c r="Y21" s="256" t="str">
        <f t="shared" si="2"/>
        <v>○</v>
      </c>
      <c r="Z21" s="250" t="s">
        <v>93</v>
      </c>
      <c r="AA21" s="250" t="s">
        <v>93</v>
      </c>
    </row>
    <row r="22" spans="2:27" ht="20.100000000000001" customHeight="1" thickBot="1">
      <c r="B22" s="914"/>
      <c r="C22" s="388" t="s">
        <v>242</v>
      </c>
      <c r="D22" s="389"/>
      <c r="E22" s="390"/>
      <c r="F22" s="369"/>
      <c r="G22" s="370">
        <v>76381</v>
      </c>
      <c r="H22" s="391">
        <v>9</v>
      </c>
      <c r="I22" s="373"/>
      <c r="J22" s="373"/>
      <c r="K22" s="373"/>
      <c r="L22" s="373"/>
      <c r="M22" s="373"/>
      <c r="N22" s="372">
        <f>IF(G22="","",U22)</f>
        <v>73187</v>
      </c>
      <c r="O22" s="373"/>
      <c r="P22" s="373"/>
      <c r="Q22" s="373"/>
      <c r="R22" s="373"/>
      <c r="S22" s="373"/>
      <c r="T22" s="373"/>
      <c r="U22" s="372">
        <f>IF(OR($U$19=0,G22=""),"",ROUNDDOWN(G22*$U$19/$W$19,0))</f>
        <v>73187</v>
      </c>
      <c r="V22" s="372">
        <f t="shared" ref="V22:V24" si="10">IF(U22="","",G22-U22)</f>
        <v>3194</v>
      </c>
      <c r="W22" s="374">
        <f t="shared" ref="W22:W24" si="11">SUM(U22,V22)</f>
        <v>76381</v>
      </c>
      <c r="X22" s="250" t="s">
        <v>93</v>
      </c>
      <c r="Y22" s="256" t="str">
        <f t="shared" si="2"/>
        <v>○</v>
      </c>
      <c r="Z22" s="250" t="s">
        <v>93</v>
      </c>
      <c r="AA22" s="250" t="s">
        <v>93</v>
      </c>
    </row>
    <row r="23" spans="2:27" ht="20.100000000000001" customHeight="1">
      <c r="B23" s="294"/>
      <c r="C23" s="392" t="s">
        <v>243</v>
      </c>
      <c r="D23" s="393"/>
      <c r="E23" s="394"/>
      <c r="F23" s="395"/>
      <c r="G23" s="396">
        <v>500000</v>
      </c>
      <c r="H23" s="397">
        <v>10</v>
      </c>
      <c r="I23" s="398"/>
      <c r="J23" s="398"/>
      <c r="K23" s="398"/>
      <c r="L23" s="398"/>
      <c r="M23" s="398"/>
      <c r="N23" s="398"/>
      <c r="O23" s="398"/>
      <c r="P23" s="398"/>
      <c r="Q23" s="399">
        <f>IF(G23="","",U23)</f>
        <v>479094</v>
      </c>
      <c r="R23" s="398"/>
      <c r="S23" s="398"/>
      <c r="T23" s="398"/>
      <c r="U23" s="399">
        <f>IF(OR($U$19=0,G23=""),"",ROUNDDOWN(G23*$U$19/$W$19,0))</f>
        <v>479094</v>
      </c>
      <c r="V23" s="399">
        <f>IF(U23="","",G23-U23)</f>
        <v>20906</v>
      </c>
      <c r="W23" s="400">
        <f t="shared" si="11"/>
        <v>500000</v>
      </c>
      <c r="X23" s="250" t="s">
        <v>93</v>
      </c>
      <c r="Y23" s="256" t="str">
        <f t="shared" si="2"/>
        <v>○</v>
      </c>
      <c r="Z23" s="250" t="s">
        <v>93</v>
      </c>
      <c r="AA23" s="250" t="s">
        <v>93</v>
      </c>
    </row>
    <row r="24" spans="2:27" ht="20.100000000000001" customHeight="1">
      <c r="B24" s="304"/>
      <c r="C24" s="384" t="s">
        <v>244</v>
      </c>
      <c r="D24" s="385"/>
      <c r="E24" s="386"/>
      <c r="F24" s="387"/>
      <c r="G24" s="344">
        <v>800000</v>
      </c>
      <c r="H24" s="345">
        <v>11</v>
      </c>
      <c r="I24" s="347"/>
      <c r="J24" s="347"/>
      <c r="K24" s="347"/>
      <c r="L24" s="347"/>
      <c r="M24" s="347"/>
      <c r="N24" s="347"/>
      <c r="O24" s="347"/>
      <c r="P24" s="347"/>
      <c r="Q24" s="346">
        <f>IF(G24="","",U24)</f>
        <v>766550</v>
      </c>
      <c r="R24" s="347"/>
      <c r="S24" s="347"/>
      <c r="T24" s="347"/>
      <c r="U24" s="346">
        <f>IF(OR($U$19=0,G24=""),"",ROUNDDOWN(G24*$U$19/$W$19,0))</f>
        <v>766550</v>
      </c>
      <c r="V24" s="346">
        <f t="shared" si="10"/>
        <v>33450</v>
      </c>
      <c r="W24" s="348">
        <f t="shared" si="11"/>
        <v>800000</v>
      </c>
      <c r="X24" s="250" t="s">
        <v>93</v>
      </c>
      <c r="Y24" s="256" t="str">
        <f t="shared" si="2"/>
        <v>○</v>
      </c>
      <c r="Z24" s="250" t="s">
        <v>93</v>
      </c>
      <c r="AA24" s="250" t="s">
        <v>93</v>
      </c>
    </row>
    <row r="25" spans="2:27" ht="20.100000000000001" customHeight="1" thickBot="1">
      <c r="B25" s="267" t="s">
        <v>237</v>
      </c>
      <c r="C25" s="401"/>
      <c r="D25" s="401"/>
      <c r="E25" s="402"/>
      <c r="F25" s="402"/>
      <c r="G25" s="370">
        <f>SUM(G20:G23)</f>
        <v>672327</v>
      </c>
      <c r="H25" s="402"/>
      <c r="I25" s="372">
        <f t="shared" ref="I25:W25" si="12">SUM(I20:I23)</f>
        <v>0</v>
      </c>
      <c r="J25" s="372">
        <f t="shared" si="12"/>
        <v>0</v>
      </c>
      <c r="K25" s="372">
        <f t="shared" si="12"/>
        <v>0</v>
      </c>
      <c r="L25" s="372">
        <f t="shared" si="12"/>
        <v>191</v>
      </c>
      <c r="M25" s="372">
        <f t="shared" si="12"/>
        <v>91742</v>
      </c>
      <c r="N25" s="372">
        <f t="shared" si="12"/>
        <v>73187</v>
      </c>
      <c r="O25" s="372">
        <f t="shared" si="12"/>
        <v>0</v>
      </c>
      <c r="P25" s="372">
        <f t="shared" si="12"/>
        <v>0</v>
      </c>
      <c r="Q25" s="372">
        <f t="shared" si="12"/>
        <v>479094</v>
      </c>
      <c r="R25" s="372">
        <f t="shared" si="12"/>
        <v>0</v>
      </c>
      <c r="S25" s="372">
        <f t="shared" si="12"/>
        <v>0</v>
      </c>
      <c r="T25" s="372">
        <f t="shared" si="12"/>
        <v>0</v>
      </c>
      <c r="U25" s="372">
        <f t="shared" si="12"/>
        <v>644214</v>
      </c>
      <c r="V25" s="372">
        <f t="shared" si="12"/>
        <v>28113</v>
      </c>
      <c r="W25" s="372">
        <f t="shared" si="12"/>
        <v>672327</v>
      </c>
      <c r="X25" s="250" t="s">
        <v>93</v>
      </c>
      <c r="Y25" s="256" t="str">
        <f>IF($G25=0,"",IF(G25=W25,"○","×"))</f>
        <v>○</v>
      </c>
      <c r="Z25" s="250" t="s">
        <v>93</v>
      </c>
      <c r="AA25" s="250" t="s">
        <v>93</v>
      </c>
    </row>
    <row r="26" spans="2:27" ht="20.100000000000001" customHeight="1" thickBot="1">
      <c r="B26" s="308" t="s">
        <v>245</v>
      </c>
      <c r="C26" s="403"/>
      <c r="D26" s="403"/>
      <c r="E26" s="404"/>
      <c r="F26" s="404"/>
      <c r="G26" s="405">
        <f>SUM(G19,G25)</f>
        <v>3542327</v>
      </c>
      <c r="H26" s="404"/>
      <c r="I26" s="406">
        <f t="shared" ref="I26:W26" si="13">SUM(I19,I25)</f>
        <v>2200000</v>
      </c>
      <c r="J26" s="406">
        <f t="shared" si="13"/>
        <v>550000</v>
      </c>
      <c r="K26" s="406">
        <f t="shared" si="13"/>
        <v>0</v>
      </c>
      <c r="L26" s="406">
        <f t="shared" si="13"/>
        <v>191</v>
      </c>
      <c r="M26" s="406">
        <f t="shared" si="13"/>
        <v>91742</v>
      </c>
      <c r="N26" s="406">
        <f t="shared" si="13"/>
        <v>73187</v>
      </c>
      <c r="O26" s="406">
        <f t="shared" si="13"/>
        <v>0</v>
      </c>
      <c r="P26" s="406">
        <f t="shared" si="13"/>
        <v>0</v>
      </c>
      <c r="Q26" s="406">
        <f t="shared" si="13"/>
        <v>479094</v>
      </c>
      <c r="R26" s="406">
        <f t="shared" si="13"/>
        <v>0</v>
      </c>
      <c r="S26" s="406">
        <f t="shared" si="13"/>
        <v>0</v>
      </c>
      <c r="T26" s="406">
        <f t="shared" si="13"/>
        <v>0</v>
      </c>
      <c r="U26" s="406">
        <f t="shared" si="13"/>
        <v>3394214</v>
      </c>
      <c r="V26" s="406">
        <f t="shared" si="13"/>
        <v>148113</v>
      </c>
      <c r="W26" s="406">
        <f t="shared" si="13"/>
        <v>3542327</v>
      </c>
      <c r="X26" s="250" t="s">
        <v>93</v>
      </c>
      <c r="Y26" s="256" t="str">
        <f>IF($G26=0,"",IF(G26=W26,"○","×"))</f>
        <v>○</v>
      </c>
      <c r="Z26" s="250" t="s">
        <v>93</v>
      </c>
      <c r="AA26" s="250" t="s">
        <v>93</v>
      </c>
    </row>
    <row r="27" spans="2:27" ht="20.100000000000001" customHeight="1">
      <c r="B27" s="253" t="s">
        <v>246</v>
      </c>
      <c r="C27" s="407"/>
      <c r="D27" s="408"/>
      <c r="E27" s="342"/>
      <c r="F27" s="409"/>
      <c r="G27" s="344"/>
      <c r="H27" s="358"/>
      <c r="I27" s="346"/>
      <c r="J27" s="346"/>
      <c r="K27" s="346"/>
      <c r="L27" s="347"/>
      <c r="M27" s="347"/>
      <c r="N27" s="347"/>
      <c r="O27" s="346"/>
      <c r="P27" s="346"/>
      <c r="Q27" s="346"/>
      <c r="R27" s="346"/>
      <c r="S27" s="346"/>
      <c r="T27" s="346"/>
      <c r="U27" s="346">
        <f>SUM(I27:T27)</f>
        <v>0</v>
      </c>
      <c r="V27" s="346"/>
      <c r="W27" s="348">
        <f>SUM(U27,V27)</f>
        <v>0</v>
      </c>
      <c r="X27" s="250" t="s">
        <v>93</v>
      </c>
      <c r="Y27" s="256" t="str">
        <f>IF($G27=0,"",IF(G27=W27,"○","×"))</f>
        <v/>
      </c>
      <c r="Z27" s="250" t="s">
        <v>93</v>
      </c>
      <c r="AA27" s="250" t="s">
        <v>93</v>
      </c>
    </row>
    <row r="28" spans="2:27" ht="20.100000000000001" customHeight="1">
      <c r="B28" s="251">
        <v>1</v>
      </c>
      <c r="C28" s="349" t="s">
        <v>261</v>
      </c>
      <c r="D28" s="350" t="s">
        <v>262</v>
      </c>
      <c r="E28" s="351">
        <v>1</v>
      </c>
      <c r="F28" s="352">
        <v>1500000</v>
      </c>
      <c r="G28" s="344">
        <f t="shared" ref="G28:G30" si="14">E28*F28</f>
        <v>1500000</v>
      </c>
      <c r="H28" s="345">
        <v>1</v>
      </c>
      <c r="I28" s="346">
        <v>1500000</v>
      </c>
      <c r="J28" s="346"/>
      <c r="K28" s="346"/>
      <c r="L28" s="347"/>
      <c r="M28" s="347"/>
      <c r="N28" s="347"/>
      <c r="O28" s="346"/>
      <c r="P28" s="346"/>
      <c r="Q28" s="346"/>
      <c r="R28" s="346"/>
      <c r="S28" s="346"/>
      <c r="T28" s="346"/>
      <c r="U28" s="346">
        <f t="shared" ref="U28:U32" si="15">SUM(I28:T28)</f>
        <v>1500000</v>
      </c>
      <c r="V28" s="346"/>
      <c r="W28" s="348">
        <f t="shared" ref="W28:W32" si="16">SUM(U28,V28)</f>
        <v>1500000</v>
      </c>
      <c r="X28" s="255" t="str">
        <f t="shared" ref="X28:X32" si="17">IF($G28="","",IF(E28*F28=G28,"○","×"))</f>
        <v>○</v>
      </c>
      <c r="Y28" s="256" t="str">
        <f t="shared" ref="Y28:Y32" si="18">IF($G28="","",IF(G28=W28,"○","×"))</f>
        <v>○</v>
      </c>
      <c r="Z28" s="256" t="str">
        <f t="shared" ref="Z28:AA32" si="19">IF($G28="","",IF(INT(E28)=E28,"ー","あり"))</f>
        <v>ー</v>
      </c>
      <c r="AA28" s="256" t="str">
        <f t="shared" si="19"/>
        <v>ー</v>
      </c>
    </row>
    <row r="29" spans="2:27" ht="20.100000000000001" customHeight="1">
      <c r="B29" s="251">
        <v>2</v>
      </c>
      <c r="C29" s="349" t="s">
        <v>263</v>
      </c>
      <c r="D29" s="350"/>
      <c r="E29" s="351">
        <v>1</v>
      </c>
      <c r="F29" s="352">
        <v>20000</v>
      </c>
      <c r="G29" s="344">
        <f t="shared" si="14"/>
        <v>20000</v>
      </c>
      <c r="H29" s="345">
        <v>2</v>
      </c>
      <c r="I29" s="346"/>
      <c r="J29" s="346">
        <v>20000</v>
      </c>
      <c r="K29" s="346"/>
      <c r="L29" s="347"/>
      <c r="M29" s="347"/>
      <c r="N29" s="347"/>
      <c r="O29" s="346"/>
      <c r="P29" s="346"/>
      <c r="Q29" s="346"/>
      <c r="R29" s="346"/>
      <c r="S29" s="346"/>
      <c r="T29" s="346"/>
      <c r="U29" s="346">
        <f t="shared" si="15"/>
        <v>20000</v>
      </c>
      <c r="V29" s="346"/>
      <c r="W29" s="348">
        <f t="shared" si="16"/>
        <v>20000</v>
      </c>
      <c r="X29" s="255" t="str">
        <f t="shared" si="17"/>
        <v>○</v>
      </c>
      <c r="Y29" s="256" t="str">
        <f t="shared" si="18"/>
        <v>○</v>
      </c>
      <c r="Z29" s="256" t="str">
        <f t="shared" si="19"/>
        <v>ー</v>
      </c>
      <c r="AA29" s="256" t="str">
        <f t="shared" si="19"/>
        <v>ー</v>
      </c>
    </row>
    <row r="30" spans="2:27" ht="71.25" customHeight="1">
      <c r="B30" s="251">
        <v>3</v>
      </c>
      <c r="C30" s="349" t="s">
        <v>264</v>
      </c>
      <c r="D30" s="354" t="s">
        <v>258</v>
      </c>
      <c r="E30" s="351">
        <v>20</v>
      </c>
      <c r="F30" s="352">
        <v>20000</v>
      </c>
      <c r="G30" s="344">
        <f t="shared" si="14"/>
        <v>400000</v>
      </c>
      <c r="H30" s="345">
        <v>3</v>
      </c>
      <c r="I30" s="346"/>
      <c r="J30" s="346">
        <v>400000</v>
      </c>
      <c r="K30" s="346"/>
      <c r="L30" s="347"/>
      <c r="M30" s="347"/>
      <c r="N30" s="347"/>
      <c r="O30" s="346"/>
      <c r="P30" s="346"/>
      <c r="Q30" s="346"/>
      <c r="R30" s="346"/>
      <c r="S30" s="346"/>
      <c r="T30" s="346"/>
      <c r="U30" s="346">
        <f t="shared" si="15"/>
        <v>400000</v>
      </c>
      <c r="V30" s="346"/>
      <c r="W30" s="348">
        <f t="shared" si="16"/>
        <v>400000</v>
      </c>
      <c r="X30" s="255" t="str">
        <f t="shared" si="17"/>
        <v>○</v>
      </c>
      <c r="Y30" s="256" t="str">
        <f t="shared" si="18"/>
        <v>○</v>
      </c>
      <c r="Z30" s="256" t="str">
        <f t="shared" si="19"/>
        <v>ー</v>
      </c>
      <c r="AA30" s="256" t="str">
        <f t="shared" si="19"/>
        <v>ー</v>
      </c>
    </row>
    <row r="31" spans="2:27" ht="20.100000000000001" customHeight="1">
      <c r="B31" s="251">
        <v>4</v>
      </c>
      <c r="C31" s="355"/>
      <c r="D31" s="356"/>
      <c r="E31" s="351"/>
      <c r="F31" s="357"/>
      <c r="G31" s="344" t="str">
        <f t="shared" ref="G31:G32" si="20">IF(OR(E31="",F31=""),"",E31*F31)</f>
        <v/>
      </c>
      <c r="H31" s="358"/>
      <c r="I31" s="346"/>
      <c r="J31" s="346"/>
      <c r="K31" s="346"/>
      <c r="L31" s="347"/>
      <c r="M31" s="347"/>
      <c r="N31" s="347"/>
      <c r="O31" s="346"/>
      <c r="P31" s="346"/>
      <c r="Q31" s="346"/>
      <c r="R31" s="346"/>
      <c r="S31" s="346"/>
      <c r="T31" s="346"/>
      <c r="U31" s="346">
        <f t="shared" si="15"/>
        <v>0</v>
      </c>
      <c r="V31" s="346"/>
      <c r="W31" s="348">
        <f t="shared" si="16"/>
        <v>0</v>
      </c>
      <c r="X31" s="255" t="str">
        <f t="shared" si="17"/>
        <v/>
      </c>
      <c r="Y31" s="256" t="str">
        <f t="shared" si="18"/>
        <v/>
      </c>
      <c r="Z31" s="256" t="str">
        <f t="shared" si="19"/>
        <v/>
      </c>
      <c r="AA31" s="256" t="str">
        <f t="shared" si="19"/>
        <v/>
      </c>
    </row>
    <row r="32" spans="2:27" ht="20.100000000000001" customHeight="1">
      <c r="B32" s="251">
        <v>5</v>
      </c>
      <c r="C32" s="355"/>
      <c r="D32" s="356"/>
      <c r="E32" s="351"/>
      <c r="F32" s="357"/>
      <c r="G32" s="344" t="str">
        <f t="shared" si="20"/>
        <v/>
      </c>
      <c r="H32" s="358"/>
      <c r="I32" s="346"/>
      <c r="J32" s="346"/>
      <c r="K32" s="346"/>
      <c r="L32" s="347"/>
      <c r="M32" s="347"/>
      <c r="N32" s="347"/>
      <c r="O32" s="346"/>
      <c r="P32" s="346"/>
      <c r="Q32" s="346"/>
      <c r="R32" s="346"/>
      <c r="S32" s="346"/>
      <c r="T32" s="346"/>
      <c r="U32" s="346">
        <f t="shared" si="15"/>
        <v>0</v>
      </c>
      <c r="V32" s="346"/>
      <c r="W32" s="348">
        <f t="shared" si="16"/>
        <v>0</v>
      </c>
      <c r="X32" s="255" t="str">
        <f t="shared" si="17"/>
        <v/>
      </c>
      <c r="Y32" s="256" t="str">
        <f t="shared" si="18"/>
        <v/>
      </c>
      <c r="Z32" s="256" t="str">
        <f t="shared" si="19"/>
        <v/>
      </c>
      <c r="AA32" s="256" t="str">
        <f t="shared" si="19"/>
        <v/>
      </c>
    </row>
    <row r="33" spans="2:27" ht="20.100000000000001" customHeight="1" thickBot="1">
      <c r="B33" s="267" t="s">
        <v>237</v>
      </c>
      <c r="C33" s="367"/>
      <c r="D33" s="367"/>
      <c r="E33" s="368"/>
      <c r="F33" s="369"/>
      <c r="G33" s="370">
        <f>SUM(G27:G32)</f>
        <v>1920000</v>
      </c>
      <c r="H33" s="371"/>
      <c r="I33" s="372">
        <f>SUM(I27:I32)</f>
        <v>1500000</v>
      </c>
      <c r="J33" s="372">
        <f>SUM(J27:J32)</f>
        <v>420000</v>
      </c>
      <c r="K33" s="372">
        <f>SUM(K27:K32)</f>
        <v>0</v>
      </c>
      <c r="L33" s="373"/>
      <c r="M33" s="373"/>
      <c r="N33" s="373"/>
      <c r="O33" s="372">
        <f t="shared" ref="O33:V33" si="21">SUM(O27:O32)</f>
        <v>0</v>
      </c>
      <c r="P33" s="372">
        <f t="shared" si="21"/>
        <v>0</v>
      </c>
      <c r="Q33" s="372">
        <f t="shared" si="21"/>
        <v>0</v>
      </c>
      <c r="R33" s="372">
        <f t="shared" si="21"/>
        <v>0</v>
      </c>
      <c r="S33" s="372">
        <f t="shared" si="21"/>
        <v>0</v>
      </c>
      <c r="T33" s="372">
        <f t="shared" si="21"/>
        <v>0</v>
      </c>
      <c r="U33" s="372">
        <f t="shared" si="21"/>
        <v>1920000</v>
      </c>
      <c r="V33" s="372">
        <f t="shared" si="21"/>
        <v>0</v>
      </c>
      <c r="W33" s="374">
        <f>SUM(U33,V33)</f>
        <v>1920000</v>
      </c>
      <c r="X33" s="250" t="s">
        <v>93</v>
      </c>
      <c r="Y33" s="256" t="str">
        <f>IF($G33=0,"",IF(G33=W33,"○","×"))</f>
        <v>○</v>
      </c>
      <c r="Z33" s="250" t="s">
        <v>93</v>
      </c>
      <c r="AA33" s="250" t="s">
        <v>93</v>
      </c>
    </row>
    <row r="34" spans="2:27" ht="20.100000000000001" customHeight="1">
      <c r="B34" s="912" t="s">
        <v>238</v>
      </c>
      <c r="C34" s="375" t="s">
        <v>239</v>
      </c>
      <c r="D34" s="376"/>
      <c r="E34" s="377"/>
      <c r="F34" s="378"/>
      <c r="G34" s="379">
        <v>50000</v>
      </c>
      <c r="H34" s="380">
        <v>4</v>
      </c>
      <c r="I34" s="381"/>
      <c r="J34" s="381"/>
      <c r="K34" s="381"/>
      <c r="L34" s="382">
        <f>IF(G34="","",U34)</f>
        <v>50000</v>
      </c>
      <c r="M34" s="381"/>
      <c r="N34" s="381"/>
      <c r="O34" s="381"/>
      <c r="P34" s="381"/>
      <c r="Q34" s="381"/>
      <c r="R34" s="381"/>
      <c r="S34" s="381"/>
      <c r="T34" s="381"/>
      <c r="U34" s="382">
        <f>IF(OR($U$33=0,G34=""),"",ROUNDDOWN(G34*$U$33/$W$33,0))</f>
        <v>50000</v>
      </c>
      <c r="V34" s="382">
        <f>IF(U34="","",G34-U34)</f>
        <v>0</v>
      </c>
      <c r="W34" s="383">
        <f>SUM(U34,V34)</f>
        <v>50000</v>
      </c>
      <c r="X34" s="250" t="s">
        <v>93</v>
      </c>
      <c r="Y34" s="256" t="str">
        <f>IF($G34="","",IF(G34=W34,"○","×"))</f>
        <v>○</v>
      </c>
      <c r="Z34" s="250" t="s">
        <v>93</v>
      </c>
      <c r="AA34" s="250" t="s">
        <v>93</v>
      </c>
    </row>
    <row r="35" spans="2:27" ht="20.100000000000001" customHeight="1">
      <c r="B35" s="913"/>
      <c r="C35" s="384" t="s">
        <v>241</v>
      </c>
      <c r="D35" s="385"/>
      <c r="E35" s="386"/>
      <c r="F35" s="387"/>
      <c r="G35" s="344">
        <v>465000</v>
      </c>
      <c r="H35" s="345">
        <v>4</v>
      </c>
      <c r="I35" s="347"/>
      <c r="J35" s="347"/>
      <c r="K35" s="347"/>
      <c r="L35" s="347"/>
      <c r="M35" s="346">
        <f>IF(G35="","",U35)</f>
        <v>465000</v>
      </c>
      <c r="N35" s="347"/>
      <c r="O35" s="347"/>
      <c r="P35" s="347"/>
      <c r="Q35" s="347"/>
      <c r="R35" s="347"/>
      <c r="S35" s="347"/>
      <c r="T35" s="347"/>
      <c r="U35" s="346">
        <f>IF(OR($U$33=0,G35=""),"",ROUNDDOWN(G35*$U$33/$W$33,0))</f>
        <v>465000</v>
      </c>
      <c r="V35" s="346">
        <f>IF(U35="","",G35-U35)</f>
        <v>0</v>
      </c>
      <c r="W35" s="348">
        <f>SUM(U35,V35)</f>
        <v>465000</v>
      </c>
      <c r="X35" s="250" t="s">
        <v>93</v>
      </c>
      <c r="Y35" s="256" t="str">
        <f t="shared" ref="Y35:Y38" si="22">IF($G35="","",IF(G35=W35,"○","×"))</f>
        <v>○</v>
      </c>
      <c r="Z35" s="250" t="s">
        <v>93</v>
      </c>
      <c r="AA35" s="250" t="s">
        <v>93</v>
      </c>
    </row>
    <row r="36" spans="2:27" ht="20.100000000000001" customHeight="1" thickBot="1">
      <c r="B36" s="914"/>
      <c r="C36" s="388" t="s">
        <v>242</v>
      </c>
      <c r="D36" s="389"/>
      <c r="E36" s="390"/>
      <c r="F36" s="369"/>
      <c r="G36" s="370">
        <v>256000</v>
      </c>
      <c r="H36" s="391">
        <v>4</v>
      </c>
      <c r="I36" s="373"/>
      <c r="J36" s="373"/>
      <c r="K36" s="373"/>
      <c r="L36" s="373"/>
      <c r="M36" s="373"/>
      <c r="N36" s="372">
        <f>IF(G36="","",U36)</f>
        <v>256000</v>
      </c>
      <c r="O36" s="373"/>
      <c r="P36" s="373"/>
      <c r="Q36" s="373"/>
      <c r="R36" s="373"/>
      <c r="S36" s="373"/>
      <c r="T36" s="373"/>
      <c r="U36" s="372">
        <f>IF(OR($U$33=0,G36=""),"",ROUNDDOWN(G36*$U$33/$W$33,0))</f>
        <v>256000</v>
      </c>
      <c r="V36" s="372">
        <f t="shared" ref="V36" si="23">IF(U36="","",G36-U36)</f>
        <v>0</v>
      </c>
      <c r="W36" s="374">
        <f t="shared" ref="W36:W38" si="24">SUM(U36,V36)</f>
        <v>256000</v>
      </c>
      <c r="X36" s="250" t="s">
        <v>93</v>
      </c>
      <c r="Y36" s="256" t="str">
        <f t="shared" si="22"/>
        <v>○</v>
      </c>
      <c r="Z36" s="250" t="s">
        <v>93</v>
      </c>
      <c r="AA36" s="250" t="s">
        <v>93</v>
      </c>
    </row>
    <row r="37" spans="2:27" ht="20.100000000000001" customHeight="1">
      <c r="B37" s="294"/>
      <c r="C37" s="410" t="s">
        <v>243</v>
      </c>
      <c r="D37" s="393"/>
      <c r="E37" s="394"/>
      <c r="F37" s="395"/>
      <c r="G37" s="396"/>
      <c r="H37" s="397" t="s">
        <v>240</v>
      </c>
      <c r="I37" s="398"/>
      <c r="J37" s="398"/>
      <c r="K37" s="398"/>
      <c r="L37" s="398"/>
      <c r="M37" s="398"/>
      <c r="N37" s="398"/>
      <c r="O37" s="398"/>
      <c r="P37" s="398"/>
      <c r="Q37" s="399" t="str">
        <f>IF(G37="","",U37)</f>
        <v/>
      </c>
      <c r="R37" s="398"/>
      <c r="S37" s="398"/>
      <c r="T37" s="398"/>
      <c r="U37" s="399" t="str">
        <f>IF(OR($U$33=0,G37=""),"",ROUNDDOWN(G37*$U$33/$W$33,0))</f>
        <v/>
      </c>
      <c r="V37" s="399" t="str">
        <f>IF(U37="","",G37-U37)</f>
        <v/>
      </c>
      <c r="W37" s="400">
        <f t="shared" si="24"/>
        <v>0</v>
      </c>
      <c r="X37" s="250" t="s">
        <v>93</v>
      </c>
      <c r="Y37" s="256" t="str">
        <f t="shared" si="22"/>
        <v/>
      </c>
      <c r="Z37" s="250" t="s">
        <v>93</v>
      </c>
      <c r="AA37" s="250" t="s">
        <v>93</v>
      </c>
    </row>
    <row r="38" spans="2:27" ht="20.100000000000001" customHeight="1">
      <c r="B38" s="304"/>
      <c r="C38" s="411" t="s">
        <v>244</v>
      </c>
      <c r="D38" s="385"/>
      <c r="E38" s="386"/>
      <c r="F38" s="387"/>
      <c r="G38" s="344"/>
      <c r="H38" s="345"/>
      <c r="I38" s="347"/>
      <c r="J38" s="347"/>
      <c r="K38" s="347"/>
      <c r="L38" s="347"/>
      <c r="M38" s="347"/>
      <c r="N38" s="347"/>
      <c r="O38" s="347"/>
      <c r="P38" s="347"/>
      <c r="Q38" s="346" t="str">
        <f>IF(G38="","",U38)</f>
        <v/>
      </c>
      <c r="R38" s="347"/>
      <c r="S38" s="347"/>
      <c r="T38" s="347"/>
      <c r="U38" s="346" t="str">
        <f>IF(OR($U$33=0,G38=""),"",ROUNDDOWN(G38*$U$33/$W$33,0))</f>
        <v/>
      </c>
      <c r="V38" s="346" t="str">
        <f t="shared" ref="V38" si="25">IF(U38="","",G38-U38)</f>
        <v/>
      </c>
      <c r="W38" s="348">
        <f t="shared" si="24"/>
        <v>0</v>
      </c>
      <c r="X38" s="250" t="s">
        <v>93</v>
      </c>
      <c r="Y38" s="256" t="str">
        <f t="shared" si="22"/>
        <v/>
      </c>
      <c r="Z38" s="250" t="s">
        <v>93</v>
      </c>
      <c r="AA38" s="250" t="s">
        <v>93</v>
      </c>
    </row>
    <row r="39" spans="2:27" ht="20.100000000000001" customHeight="1" thickBot="1">
      <c r="B39" s="267" t="s">
        <v>237</v>
      </c>
      <c r="C39" s="401"/>
      <c r="D39" s="401"/>
      <c r="E39" s="402"/>
      <c r="F39" s="402"/>
      <c r="G39" s="370">
        <f>SUM(G34:G37)</f>
        <v>771000</v>
      </c>
      <c r="H39" s="402"/>
      <c r="I39" s="372">
        <f t="shared" ref="I39:W39" si="26">SUM(I34:I37)</f>
        <v>0</v>
      </c>
      <c r="J39" s="372">
        <f t="shared" si="26"/>
        <v>0</v>
      </c>
      <c r="K39" s="372">
        <f t="shared" si="26"/>
        <v>0</v>
      </c>
      <c r="L39" s="372">
        <f t="shared" si="26"/>
        <v>50000</v>
      </c>
      <c r="M39" s="372">
        <f t="shared" si="26"/>
        <v>465000</v>
      </c>
      <c r="N39" s="372">
        <f t="shared" si="26"/>
        <v>256000</v>
      </c>
      <c r="O39" s="372">
        <f t="shared" si="26"/>
        <v>0</v>
      </c>
      <c r="P39" s="372">
        <f t="shared" si="26"/>
        <v>0</v>
      </c>
      <c r="Q39" s="372">
        <f t="shared" si="26"/>
        <v>0</v>
      </c>
      <c r="R39" s="372">
        <f t="shared" si="26"/>
        <v>0</v>
      </c>
      <c r="S39" s="372">
        <f t="shared" si="26"/>
        <v>0</v>
      </c>
      <c r="T39" s="372">
        <f t="shared" si="26"/>
        <v>0</v>
      </c>
      <c r="U39" s="372">
        <f>SUM(U34:U37)</f>
        <v>771000</v>
      </c>
      <c r="V39" s="372">
        <f t="shared" si="26"/>
        <v>0</v>
      </c>
      <c r="W39" s="372">
        <f t="shared" si="26"/>
        <v>771000</v>
      </c>
      <c r="X39" s="250" t="s">
        <v>93</v>
      </c>
      <c r="Y39" s="256" t="str">
        <f>IF($G39=0,"",IF(G39=W39,"○","×"))</f>
        <v>○</v>
      </c>
      <c r="Z39" s="250" t="s">
        <v>93</v>
      </c>
      <c r="AA39" s="250" t="s">
        <v>93</v>
      </c>
    </row>
    <row r="40" spans="2:27" ht="20.100000000000001" customHeight="1" thickBot="1">
      <c r="B40" s="308" t="s">
        <v>245</v>
      </c>
      <c r="C40" s="403"/>
      <c r="D40" s="403"/>
      <c r="E40" s="404"/>
      <c r="F40" s="404"/>
      <c r="G40" s="405">
        <f>SUM(G33,G39)</f>
        <v>2691000</v>
      </c>
      <c r="H40" s="404"/>
      <c r="I40" s="406">
        <f t="shared" ref="I40:W40" si="27">SUM(I33,I39)</f>
        <v>1500000</v>
      </c>
      <c r="J40" s="406">
        <f t="shared" si="27"/>
        <v>420000</v>
      </c>
      <c r="K40" s="406">
        <f t="shared" si="27"/>
        <v>0</v>
      </c>
      <c r="L40" s="406">
        <f t="shared" si="27"/>
        <v>50000</v>
      </c>
      <c r="M40" s="406">
        <f t="shared" si="27"/>
        <v>465000</v>
      </c>
      <c r="N40" s="406">
        <f t="shared" si="27"/>
        <v>256000</v>
      </c>
      <c r="O40" s="406">
        <f t="shared" si="27"/>
        <v>0</v>
      </c>
      <c r="P40" s="406">
        <f t="shared" si="27"/>
        <v>0</v>
      </c>
      <c r="Q40" s="406">
        <f t="shared" si="27"/>
        <v>0</v>
      </c>
      <c r="R40" s="406">
        <f t="shared" si="27"/>
        <v>0</v>
      </c>
      <c r="S40" s="406">
        <f t="shared" si="27"/>
        <v>0</v>
      </c>
      <c r="T40" s="406">
        <f t="shared" si="27"/>
        <v>0</v>
      </c>
      <c r="U40" s="406">
        <f t="shared" si="27"/>
        <v>2691000</v>
      </c>
      <c r="V40" s="406">
        <f t="shared" si="27"/>
        <v>0</v>
      </c>
      <c r="W40" s="406">
        <f t="shared" si="27"/>
        <v>2691000</v>
      </c>
      <c r="X40" s="250" t="s">
        <v>93</v>
      </c>
      <c r="Y40" s="256" t="str">
        <f>IF($G40=0,"",IF(G40=W40,"○","×"))</f>
        <v>○</v>
      </c>
      <c r="Z40" s="250" t="s">
        <v>93</v>
      </c>
      <c r="AA40" s="250" t="s">
        <v>93</v>
      </c>
    </row>
    <row r="41" spans="2:27" ht="20.100000000000001" customHeight="1">
      <c r="B41" s="314" t="s">
        <v>94</v>
      </c>
      <c r="C41" s="412"/>
      <c r="D41" s="412"/>
      <c r="E41" s="413"/>
      <c r="F41" s="414"/>
      <c r="G41" s="415">
        <f>SUM(G26,G40)</f>
        <v>6233327</v>
      </c>
      <c r="H41" s="416"/>
      <c r="I41" s="417">
        <f t="shared" ref="I41:W41" si="28">SUM(I26,I40)</f>
        <v>3700000</v>
      </c>
      <c r="J41" s="417">
        <f t="shared" si="28"/>
        <v>970000</v>
      </c>
      <c r="K41" s="417">
        <f t="shared" si="28"/>
        <v>0</v>
      </c>
      <c r="L41" s="417">
        <f t="shared" si="28"/>
        <v>50191</v>
      </c>
      <c r="M41" s="417">
        <f t="shared" si="28"/>
        <v>556742</v>
      </c>
      <c r="N41" s="417">
        <f t="shared" si="28"/>
        <v>329187</v>
      </c>
      <c r="O41" s="417">
        <f t="shared" si="28"/>
        <v>0</v>
      </c>
      <c r="P41" s="417">
        <f t="shared" si="28"/>
        <v>0</v>
      </c>
      <c r="Q41" s="417">
        <f t="shared" si="28"/>
        <v>479094</v>
      </c>
      <c r="R41" s="417">
        <f t="shared" si="28"/>
        <v>0</v>
      </c>
      <c r="S41" s="417">
        <f t="shared" si="28"/>
        <v>0</v>
      </c>
      <c r="T41" s="417">
        <f t="shared" si="28"/>
        <v>0</v>
      </c>
      <c r="U41" s="399">
        <f t="shared" si="28"/>
        <v>6085214</v>
      </c>
      <c r="V41" s="399">
        <f t="shared" si="28"/>
        <v>148113</v>
      </c>
      <c r="W41" s="400">
        <f t="shared" si="28"/>
        <v>6233327</v>
      </c>
    </row>
    <row r="42" spans="2:27" ht="20.100000000000001" customHeight="1">
      <c r="B42" s="321"/>
      <c r="C42" s="322"/>
      <c r="D42" s="322"/>
      <c r="E42" s="323"/>
      <c r="F42" s="324"/>
      <c r="G42" s="325"/>
      <c r="H42" s="324"/>
      <c r="I42" s="326"/>
      <c r="J42" s="326"/>
      <c r="K42" s="326"/>
      <c r="L42" s="326"/>
      <c r="M42" s="327" t="s">
        <v>95</v>
      </c>
      <c r="N42" s="399">
        <f>SUM(I41:N41)</f>
        <v>5606120</v>
      </c>
      <c r="O42" s="326"/>
      <c r="P42" s="328" t="s">
        <v>96</v>
      </c>
      <c r="Q42" s="399">
        <f>SUM(I41:Q41)</f>
        <v>6085214</v>
      </c>
      <c r="R42" s="326"/>
      <c r="S42" s="326"/>
      <c r="T42" s="326"/>
      <c r="U42" s="326"/>
      <c r="V42" s="327" t="s">
        <v>97</v>
      </c>
      <c r="W42" s="348" t="e">
        <f>IF('C-1①経費内訳（１年目）'!#REF!="消費税抜き",0,ROUNDDOWN(W41*0.1,0))</f>
        <v>#REF!</v>
      </c>
    </row>
    <row r="43" spans="2:27" ht="20.100000000000001" customHeight="1">
      <c r="S43" s="326"/>
      <c r="T43" s="326"/>
      <c r="U43" s="326"/>
      <c r="V43" s="331" t="s">
        <v>98</v>
      </c>
      <c r="W43" s="348" t="e">
        <f>W41+W42</f>
        <v>#REF!</v>
      </c>
    </row>
    <row r="44" spans="2:27" ht="20.100000000000001" customHeight="1">
      <c r="C44" s="332" t="s">
        <v>99</v>
      </c>
    </row>
    <row r="45" spans="2:27" ht="18" customHeight="1"/>
    <row r="46" spans="2:27" ht="18" customHeight="1"/>
  </sheetData>
  <mergeCells count="28">
    <mergeCell ref="B20:B22"/>
    <mergeCell ref="B34:B36"/>
    <mergeCell ref="O6:O7"/>
    <mergeCell ref="P6:P7"/>
    <mergeCell ref="Q6:Q7"/>
    <mergeCell ref="AA4:AA7"/>
    <mergeCell ref="B5:B7"/>
    <mergeCell ref="C5:C7"/>
    <mergeCell ref="D5:H5"/>
    <mergeCell ref="I5:Q5"/>
    <mergeCell ref="U5:U7"/>
    <mergeCell ref="D6:D7"/>
    <mergeCell ref="E6:E7"/>
    <mergeCell ref="X4:X7"/>
    <mergeCell ref="R6:R7"/>
    <mergeCell ref="S6:S7"/>
    <mergeCell ref="T6:T7"/>
    <mergeCell ref="Y4:Y7"/>
    <mergeCell ref="Z4:Z7"/>
    <mergeCell ref="P2:W2"/>
    <mergeCell ref="B4:H4"/>
    <mergeCell ref="I4:U4"/>
    <mergeCell ref="V4:V7"/>
    <mergeCell ref="W4:W7"/>
    <mergeCell ref="F6:F7"/>
    <mergeCell ref="G6:G7"/>
    <mergeCell ref="H6:H7"/>
    <mergeCell ref="I6:N6"/>
  </mergeCells>
  <phoneticPr fontId="4"/>
  <dataValidations count="2">
    <dataValidation imeMode="off" allowBlank="1" showInputMessage="1" showErrorMessage="1" sqref="V20:V24 E34:T38 V34:V38 V27:V32 E27:T32 E20:T24 V8:V18 E8:T18" xr:uid="{D3AAA031-742E-4DE2-BBE4-F35C87C6C7D8}"/>
    <dataValidation imeMode="hiragana" allowBlank="1" showInputMessage="1" showErrorMessage="1" sqref="L2:N2" xr:uid="{B8B6A721-3A7E-4A2C-BA1D-23A6EF676090}"/>
  </dataValidations>
  <pageMargins left="0.47244094488188981" right="0.19685039370078741" top="0.74803149606299213" bottom="0.74803149606299213" header="0.31496062992125984" footer="0.31496062992125984"/>
  <pageSetup paperSize="9" scale="6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79BF-8628-45D4-9906-539975209833}">
  <sheetPr codeName="Sheet7">
    <pageSetUpPr fitToPage="1"/>
  </sheetPr>
  <dimension ref="A1:BZ51"/>
  <sheetViews>
    <sheetView workbookViewId="0"/>
  </sheetViews>
  <sheetFormatPr defaultRowHeight="18.75"/>
  <cols>
    <col min="1" max="1" width="4.875" style="25" customWidth="1"/>
    <col min="2" max="10" width="1.125" style="25" customWidth="1"/>
    <col min="11" max="11" width="1.5" style="25" customWidth="1"/>
    <col min="12" max="78" width="1.125" style="25" customWidth="1"/>
    <col min="79" max="79" width="5.125" style="25" customWidth="1"/>
    <col min="80" max="16384" width="9" style="25"/>
  </cols>
  <sheetData>
    <row r="1" spans="1:78" s="18" customFormat="1" ht="15" customHeight="1">
      <c r="A1" s="17"/>
      <c r="B1" s="996" t="s">
        <v>126</v>
      </c>
      <c r="C1" s="997"/>
      <c r="D1" s="997"/>
      <c r="E1" s="997"/>
      <c r="F1" s="997"/>
      <c r="G1" s="997"/>
      <c r="H1" s="997"/>
      <c r="I1" s="997"/>
      <c r="J1" s="997"/>
      <c r="K1" s="998"/>
      <c r="L1" s="1005" t="s">
        <v>106</v>
      </c>
      <c r="M1" s="1006"/>
      <c r="N1" s="1007"/>
      <c r="O1" s="1007"/>
      <c r="P1" s="1007"/>
      <c r="Q1" s="1007"/>
      <c r="R1" s="1007"/>
      <c r="S1" s="1007"/>
      <c r="T1" s="1007"/>
      <c r="U1" s="1007"/>
      <c r="V1" s="1007"/>
      <c r="W1" s="1007"/>
      <c r="X1" s="1007"/>
      <c r="Y1" s="1007"/>
      <c r="Z1" s="1007"/>
      <c r="AA1" s="1007"/>
      <c r="AB1" s="1007"/>
      <c r="AC1" s="1007"/>
      <c r="AD1" s="1008"/>
      <c r="AE1" s="1009"/>
      <c r="AF1" s="1010"/>
      <c r="AG1" s="1010"/>
      <c r="AH1" s="1010"/>
      <c r="AI1" s="1010"/>
      <c r="AJ1" s="1010"/>
      <c r="AK1" s="1010"/>
      <c r="AL1" s="1010"/>
      <c r="AM1" s="1010"/>
      <c r="AN1" s="1010"/>
      <c r="AO1" s="1010"/>
      <c r="AP1" s="1010"/>
      <c r="AQ1" s="1010"/>
      <c r="AR1" s="1010"/>
      <c r="AS1" s="1010"/>
      <c r="AT1" s="1010"/>
      <c r="AU1" s="1010"/>
      <c r="AV1" s="1010"/>
      <c r="AW1" s="1010"/>
      <c r="AX1" s="1010"/>
      <c r="AY1" s="1010"/>
      <c r="AZ1" s="1010"/>
      <c r="BA1" s="1010"/>
      <c r="BB1" s="1010"/>
      <c r="BC1" s="1010"/>
      <c r="BD1" s="1010"/>
      <c r="BE1" s="1010"/>
      <c r="BF1" s="1010"/>
      <c r="BG1" s="1010"/>
      <c r="BH1" s="1010"/>
      <c r="BI1" s="1010"/>
      <c r="BJ1" s="1010"/>
      <c r="BK1" s="1010"/>
      <c r="BL1" s="1010"/>
      <c r="BM1" s="1010"/>
      <c r="BN1" s="1010"/>
      <c r="BO1" s="1010"/>
      <c r="BP1" s="1010"/>
      <c r="BQ1" s="1010"/>
      <c r="BR1" s="1010"/>
      <c r="BS1" s="1010"/>
      <c r="BT1" s="1010"/>
      <c r="BU1" s="1010"/>
      <c r="BV1" s="1010"/>
      <c r="BW1" s="1010"/>
      <c r="BX1" s="1010"/>
      <c r="BY1" s="1010"/>
      <c r="BZ1" s="1011"/>
    </row>
    <row r="2" spans="1:78" s="18" customFormat="1" ht="15" customHeight="1">
      <c r="A2" s="17"/>
      <c r="B2" s="999"/>
      <c r="C2" s="1000"/>
      <c r="D2" s="1000"/>
      <c r="E2" s="1000"/>
      <c r="F2" s="1000"/>
      <c r="G2" s="1000"/>
      <c r="H2" s="1000"/>
      <c r="I2" s="1000"/>
      <c r="J2" s="1000"/>
      <c r="K2" s="1001"/>
      <c r="L2" s="19"/>
      <c r="M2" s="20"/>
      <c r="N2" s="1012" t="s">
        <v>122</v>
      </c>
      <c r="O2" s="1012"/>
      <c r="P2" s="1012"/>
      <c r="Q2" s="1012"/>
      <c r="R2" s="1012"/>
      <c r="S2" s="1012"/>
      <c r="T2" s="1012"/>
      <c r="U2" s="1012"/>
      <c r="V2" s="1012"/>
      <c r="W2" s="1012"/>
      <c r="X2" s="1012"/>
      <c r="Y2" s="1012"/>
      <c r="Z2" s="1012"/>
      <c r="AA2" s="1012"/>
      <c r="AB2" s="1012"/>
      <c r="AC2" s="1012"/>
      <c r="AD2" s="1012"/>
      <c r="AE2" s="1013"/>
      <c r="AF2" s="1013"/>
      <c r="AG2" s="1013"/>
      <c r="AH2" s="1013"/>
      <c r="AI2" s="1013"/>
      <c r="AJ2" s="1013"/>
      <c r="AK2" s="1013"/>
      <c r="AL2" s="1013"/>
      <c r="AM2" s="1013"/>
      <c r="AN2" s="1013"/>
      <c r="AO2" s="1013"/>
      <c r="AP2" s="1013"/>
      <c r="AQ2" s="1013"/>
      <c r="AR2" s="1014" t="s">
        <v>110</v>
      </c>
      <c r="AS2" s="1014"/>
      <c r="AT2" s="1014"/>
      <c r="AU2" s="1014"/>
      <c r="AV2" s="1014"/>
      <c r="AW2" s="1014"/>
      <c r="AX2" s="1014"/>
      <c r="AY2" s="1014"/>
      <c r="AZ2" s="1014"/>
      <c r="BA2" s="1014"/>
      <c r="BB2" s="1014"/>
      <c r="BC2" s="1014"/>
      <c r="BD2" s="1014"/>
      <c r="BE2" s="1014"/>
      <c r="BF2" s="1009"/>
      <c r="BG2" s="1010"/>
      <c r="BH2" s="1010"/>
      <c r="BI2" s="1010"/>
      <c r="BJ2" s="1010"/>
      <c r="BK2" s="1010"/>
      <c r="BL2" s="1010"/>
      <c r="BM2" s="1010"/>
      <c r="BN2" s="1010"/>
      <c r="BO2" s="1010"/>
      <c r="BP2" s="1010"/>
      <c r="BQ2" s="1010"/>
      <c r="BR2" s="1010"/>
      <c r="BS2" s="1010"/>
      <c r="BT2" s="1010"/>
      <c r="BU2" s="1010"/>
      <c r="BV2" s="1010"/>
      <c r="BW2" s="1010"/>
      <c r="BX2" s="1010"/>
      <c r="BY2" s="1010"/>
      <c r="BZ2" s="1011"/>
    </row>
    <row r="3" spans="1:78" s="18" customFormat="1" ht="15" customHeight="1">
      <c r="A3" s="17"/>
      <c r="B3" s="999"/>
      <c r="C3" s="1000"/>
      <c r="D3" s="1000"/>
      <c r="E3" s="1000"/>
      <c r="F3" s="1000"/>
      <c r="G3" s="1000"/>
      <c r="H3" s="1000"/>
      <c r="I3" s="1000"/>
      <c r="J3" s="1000"/>
      <c r="K3" s="1001"/>
      <c r="L3" s="21"/>
      <c r="M3" s="22"/>
      <c r="N3" s="1015" t="s">
        <v>109</v>
      </c>
      <c r="O3" s="1015"/>
      <c r="P3" s="1015"/>
      <c r="Q3" s="1015"/>
      <c r="R3" s="1015"/>
      <c r="S3" s="1015"/>
      <c r="T3" s="1015"/>
      <c r="U3" s="1016" t="s">
        <v>107</v>
      </c>
      <c r="V3" s="1016"/>
      <c r="W3" s="1016"/>
      <c r="X3" s="1016"/>
      <c r="Y3" s="1016"/>
      <c r="Z3" s="1016"/>
      <c r="AA3" s="1016"/>
      <c r="AB3" s="1016"/>
      <c r="AC3" s="1016"/>
      <c r="AD3" s="1016"/>
      <c r="AE3" s="1009"/>
      <c r="AF3" s="1010"/>
      <c r="AG3" s="1010"/>
      <c r="AH3" s="1010"/>
      <c r="AI3" s="1010"/>
      <c r="AJ3" s="1010"/>
      <c r="AK3" s="1010"/>
      <c r="AL3" s="1010"/>
      <c r="AM3" s="1010"/>
      <c r="AN3" s="1010"/>
      <c r="AO3" s="1010"/>
      <c r="AP3" s="1010"/>
      <c r="AQ3" s="1010"/>
      <c r="AR3" s="1010"/>
      <c r="AS3" s="1010"/>
      <c r="AT3" s="1010"/>
      <c r="AU3" s="1010"/>
      <c r="AV3" s="1010"/>
      <c r="AW3" s="1010"/>
      <c r="AX3" s="1010"/>
      <c r="AY3" s="1010"/>
      <c r="AZ3" s="1010"/>
      <c r="BA3" s="1010"/>
      <c r="BB3" s="1010"/>
      <c r="BC3" s="1010"/>
      <c r="BD3" s="1010"/>
      <c r="BE3" s="1010"/>
      <c r="BF3" s="1010"/>
      <c r="BG3" s="1010"/>
      <c r="BH3" s="1010"/>
      <c r="BI3" s="1010"/>
      <c r="BJ3" s="1010"/>
      <c r="BK3" s="1010"/>
      <c r="BL3" s="1010"/>
      <c r="BM3" s="1010"/>
      <c r="BN3" s="1010"/>
      <c r="BO3" s="1010"/>
      <c r="BP3" s="1010"/>
      <c r="BQ3" s="1010"/>
      <c r="BR3" s="1010"/>
      <c r="BS3" s="1010"/>
      <c r="BT3" s="1010"/>
      <c r="BU3" s="1010"/>
      <c r="BV3" s="1010"/>
      <c r="BW3" s="1010"/>
      <c r="BX3" s="1010"/>
      <c r="BY3" s="1010"/>
      <c r="BZ3" s="1011"/>
    </row>
    <row r="4" spans="1:78" s="18" customFormat="1" ht="15" customHeight="1">
      <c r="A4" s="17"/>
      <c r="B4" s="999"/>
      <c r="C4" s="1000"/>
      <c r="D4" s="1000"/>
      <c r="E4" s="1000"/>
      <c r="F4" s="1000"/>
      <c r="G4" s="1000"/>
      <c r="H4" s="1000"/>
      <c r="I4" s="1000"/>
      <c r="J4" s="1000"/>
      <c r="K4" s="1001"/>
      <c r="L4" s="19"/>
      <c r="M4" s="20"/>
      <c r="N4" s="1015"/>
      <c r="O4" s="1015"/>
      <c r="P4" s="1015"/>
      <c r="Q4" s="1015"/>
      <c r="R4" s="1015"/>
      <c r="S4" s="1015"/>
      <c r="T4" s="1015"/>
      <c r="U4" s="1016" t="s">
        <v>21</v>
      </c>
      <c r="V4" s="1016"/>
      <c r="W4" s="1016"/>
      <c r="X4" s="1016"/>
      <c r="Y4" s="1016"/>
      <c r="Z4" s="1016"/>
      <c r="AA4" s="1016"/>
      <c r="AB4" s="1016"/>
      <c r="AC4" s="1016"/>
      <c r="AD4" s="1016"/>
      <c r="AE4" s="1009"/>
      <c r="AF4" s="1010"/>
      <c r="AG4" s="1010"/>
      <c r="AH4" s="1010"/>
      <c r="AI4" s="1010"/>
      <c r="AJ4" s="1010"/>
      <c r="AK4" s="1010"/>
      <c r="AL4" s="1010"/>
      <c r="AM4" s="1010"/>
      <c r="AN4" s="1010"/>
      <c r="AO4" s="1010"/>
      <c r="AP4" s="1010"/>
      <c r="AQ4" s="1010"/>
      <c r="AR4" s="1010"/>
      <c r="AS4" s="1010"/>
      <c r="AT4" s="1010"/>
      <c r="AU4" s="1010"/>
      <c r="AV4" s="1010"/>
      <c r="AW4" s="1010"/>
      <c r="AX4" s="1010"/>
      <c r="AY4" s="1010"/>
      <c r="AZ4" s="1010"/>
      <c r="BA4" s="1010"/>
      <c r="BB4" s="1010"/>
      <c r="BC4" s="1010"/>
      <c r="BD4" s="1010"/>
      <c r="BE4" s="1010"/>
      <c r="BF4" s="1010"/>
      <c r="BG4" s="1010"/>
      <c r="BH4" s="1010"/>
      <c r="BI4" s="1010"/>
      <c r="BJ4" s="1010"/>
      <c r="BK4" s="1010"/>
      <c r="BL4" s="1010"/>
      <c r="BM4" s="1010"/>
      <c r="BN4" s="1010"/>
      <c r="BO4" s="1010"/>
      <c r="BP4" s="1010"/>
      <c r="BQ4" s="1010"/>
      <c r="BR4" s="1010"/>
      <c r="BS4" s="1010"/>
      <c r="BT4" s="1010"/>
      <c r="BU4" s="1010"/>
      <c r="BV4" s="1010"/>
      <c r="BW4" s="1010"/>
      <c r="BX4" s="1010"/>
      <c r="BY4" s="1010"/>
      <c r="BZ4" s="1011"/>
    </row>
    <row r="5" spans="1:78" s="18" customFormat="1" ht="15" customHeight="1">
      <c r="A5" s="17"/>
      <c r="B5" s="999"/>
      <c r="C5" s="1000"/>
      <c r="D5" s="1000"/>
      <c r="E5" s="1000"/>
      <c r="F5" s="1000"/>
      <c r="G5" s="1000"/>
      <c r="H5" s="1000"/>
      <c r="I5" s="1000"/>
      <c r="J5" s="1000"/>
      <c r="K5" s="1001"/>
      <c r="L5" s="19"/>
      <c r="M5" s="20"/>
      <c r="N5" s="1015"/>
      <c r="O5" s="1015"/>
      <c r="P5" s="1015"/>
      <c r="Q5" s="1015"/>
      <c r="R5" s="1015"/>
      <c r="S5" s="1015"/>
      <c r="T5" s="1015"/>
      <c r="U5" s="1016" t="s">
        <v>111</v>
      </c>
      <c r="V5" s="1016"/>
      <c r="W5" s="1016"/>
      <c r="X5" s="1016"/>
      <c r="Y5" s="1016"/>
      <c r="Z5" s="1016"/>
      <c r="AA5" s="1016"/>
      <c r="AB5" s="1016"/>
      <c r="AC5" s="1016"/>
      <c r="AD5" s="1016"/>
      <c r="AE5" s="1009"/>
      <c r="AF5" s="1010"/>
      <c r="AG5" s="1010"/>
      <c r="AH5" s="1010"/>
      <c r="AI5" s="1010"/>
      <c r="AJ5" s="1010"/>
      <c r="AK5" s="1010"/>
      <c r="AL5" s="1010"/>
      <c r="AM5" s="1010"/>
      <c r="AN5" s="1010"/>
      <c r="AO5" s="1010"/>
      <c r="AP5" s="1010"/>
      <c r="AQ5" s="1010"/>
      <c r="AR5" s="1010"/>
      <c r="AS5" s="1010"/>
      <c r="AT5" s="1010"/>
      <c r="AU5" s="1010"/>
      <c r="AV5" s="1014" t="s">
        <v>112</v>
      </c>
      <c r="AW5" s="1014"/>
      <c r="AX5" s="1014"/>
      <c r="AY5" s="1014"/>
      <c r="AZ5" s="1014"/>
      <c r="BA5" s="1014"/>
      <c r="BB5" s="1014"/>
      <c r="BC5" s="1009"/>
      <c r="BD5" s="1010"/>
      <c r="BE5" s="1010"/>
      <c r="BF5" s="1010"/>
      <c r="BG5" s="1010"/>
      <c r="BH5" s="1010"/>
      <c r="BI5" s="1010"/>
      <c r="BJ5" s="1010"/>
      <c r="BK5" s="1010"/>
      <c r="BL5" s="1010"/>
      <c r="BM5" s="1010"/>
      <c r="BN5" s="1010"/>
      <c r="BO5" s="1010"/>
      <c r="BP5" s="1010"/>
      <c r="BQ5" s="1010"/>
      <c r="BR5" s="1010"/>
      <c r="BS5" s="1010"/>
      <c r="BT5" s="1010"/>
      <c r="BU5" s="1010"/>
      <c r="BV5" s="1010"/>
      <c r="BW5" s="1010"/>
      <c r="BX5" s="1010"/>
      <c r="BY5" s="1010"/>
      <c r="BZ5" s="1011"/>
    </row>
    <row r="6" spans="1:78" s="18" customFormat="1" ht="15" customHeight="1">
      <c r="A6" s="17"/>
      <c r="B6" s="999"/>
      <c r="C6" s="1000"/>
      <c r="D6" s="1000"/>
      <c r="E6" s="1000"/>
      <c r="F6" s="1000"/>
      <c r="G6" s="1000"/>
      <c r="H6" s="1000"/>
      <c r="I6" s="1000"/>
      <c r="J6" s="1000"/>
      <c r="K6" s="1001"/>
      <c r="L6" s="23"/>
      <c r="M6" s="24"/>
      <c r="N6" s="1015"/>
      <c r="O6" s="1015"/>
      <c r="P6" s="1015"/>
      <c r="Q6" s="1015"/>
      <c r="R6" s="1015"/>
      <c r="S6" s="1015"/>
      <c r="T6" s="1015"/>
      <c r="U6" s="1012" t="s">
        <v>108</v>
      </c>
      <c r="V6" s="1012"/>
      <c r="W6" s="1012"/>
      <c r="X6" s="1012"/>
      <c r="Y6" s="1012"/>
      <c r="Z6" s="1012"/>
      <c r="AA6" s="1012"/>
      <c r="AB6" s="1012"/>
      <c r="AC6" s="1012"/>
      <c r="AD6" s="1012"/>
      <c r="AE6" s="1017"/>
      <c r="AF6" s="1010"/>
      <c r="AG6" s="1010"/>
      <c r="AH6" s="1010"/>
      <c r="AI6" s="1010"/>
      <c r="AJ6" s="1010"/>
      <c r="AK6" s="1010"/>
      <c r="AL6" s="1010"/>
      <c r="AM6" s="1010"/>
      <c r="AN6" s="1010"/>
      <c r="AO6" s="1010"/>
      <c r="AP6" s="1010"/>
      <c r="AQ6" s="1010"/>
      <c r="AR6" s="1010"/>
      <c r="AS6" s="1010"/>
      <c r="AT6" s="1010"/>
      <c r="AU6" s="1010"/>
      <c r="AV6" s="1010"/>
      <c r="AW6" s="1010"/>
      <c r="AX6" s="1010"/>
      <c r="AY6" s="1010"/>
      <c r="AZ6" s="1010"/>
      <c r="BA6" s="1010"/>
      <c r="BB6" s="1010"/>
      <c r="BC6" s="1010"/>
      <c r="BD6" s="1010"/>
      <c r="BE6" s="1010"/>
      <c r="BF6" s="1010"/>
      <c r="BG6" s="1010"/>
      <c r="BH6" s="1010"/>
      <c r="BI6" s="1010"/>
      <c r="BJ6" s="1010"/>
      <c r="BK6" s="1010"/>
      <c r="BL6" s="1010"/>
      <c r="BM6" s="1010"/>
      <c r="BN6" s="1010"/>
      <c r="BO6" s="1010"/>
      <c r="BP6" s="1010"/>
      <c r="BQ6" s="1010"/>
      <c r="BR6" s="1010"/>
      <c r="BS6" s="1010"/>
      <c r="BT6" s="1010"/>
      <c r="BU6" s="1010"/>
      <c r="BV6" s="1010"/>
      <c r="BW6" s="1010"/>
      <c r="BX6" s="1010"/>
      <c r="BY6" s="1010"/>
      <c r="BZ6" s="1011"/>
    </row>
    <row r="7" spans="1:78" s="18" customFormat="1" ht="15" customHeight="1">
      <c r="A7" s="17"/>
      <c r="B7" s="999"/>
      <c r="C7" s="1000"/>
      <c r="D7" s="1000"/>
      <c r="E7" s="1000"/>
      <c r="F7" s="1000"/>
      <c r="G7" s="1000"/>
      <c r="H7" s="1000"/>
      <c r="I7" s="1000"/>
      <c r="J7" s="1000"/>
      <c r="K7" s="1001"/>
      <c r="L7" s="1005" t="s">
        <v>106</v>
      </c>
      <c r="M7" s="1006"/>
      <c r="N7" s="1007"/>
      <c r="O7" s="1007"/>
      <c r="P7" s="1007"/>
      <c r="Q7" s="1007"/>
      <c r="R7" s="1007"/>
      <c r="S7" s="1007"/>
      <c r="T7" s="1007"/>
      <c r="U7" s="1007"/>
      <c r="V7" s="1007"/>
      <c r="W7" s="1007"/>
      <c r="X7" s="1007"/>
      <c r="Y7" s="1007"/>
      <c r="Z7" s="1007"/>
      <c r="AA7" s="1007"/>
      <c r="AB7" s="1007"/>
      <c r="AC7" s="1007"/>
      <c r="AD7" s="1008"/>
      <c r="AE7" s="1009"/>
      <c r="AF7" s="1010"/>
      <c r="AG7" s="1010"/>
      <c r="AH7" s="1010"/>
      <c r="AI7" s="1010"/>
      <c r="AJ7" s="1010"/>
      <c r="AK7" s="1010"/>
      <c r="AL7" s="1010"/>
      <c r="AM7" s="1010"/>
      <c r="AN7" s="1010"/>
      <c r="AO7" s="1010"/>
      <c r="AP7" s="1010"/>
      <c r="AQ7" s="1010"/>
      <c r="AR7" s="1010"/>
      <c r="AS7" s="1010"/>
      <c r="AT7" s="1010"/>
      <c r="AU7" s="1010"/>
      <c r="AV7" s="1010"/>
      <c r="AW7" s="1010"/>
      <c r="AX7" s="1010"/>
      <c r="AY7" s="1010"/>
      <c r="AZ7" s="1010"/>
      <c r="BA7" s="1010"/>
      <c r="BB7" s="1010"/>
      <c r="BC7" s="1010"/>
      <c r="BD7" s="1010"/>
      <c r="BE7" s="1010"/>
      <c r="BF7" s="1010"/>
      <c r="BG7" s="1010"/>
      <c r="BH7" s="1010"/>
      <c r="BI7" s="1010"/>
      <c r="BJ7" s="1010"/>
      <c r="BK7" s="1010"/>
      <c r="BL7" s="1010"/>
      <c r="BM7" s="1010"/>
      <c r="BN7" s="1010"/>
      <c r="BO7" s="1010"/>
      <c r="BP7" s="1010"/>
      <c r="BQ7" s="1010"/>
      <c r="BR7" s="1010"/>
      <c r="BS7" s="1010"/>
      <c r="BT7" s="1010"/>
      <c r="BU7" s="1010"/>
      <c r="BV7" s="1010"/>
      <c r="BW7" s="1010"/>
      <c r="BX7" s="1010"/>
      <c r="BY7" s="1010"/>
      <c r="BZ7" s="1011"/>
    </row>
    <row r="8" spans="1:78" s="18" customFormat="1" ht="15" customHeight="1">
      <c r="A8" s="17"/>
      <c r="B8" s="999"/>
      <c r="C8" s="1000"/>
      <c r="D8" s="1000"/>
      <c r="E8" s="1000"/>
      <c r="F8" s="1000"/>
      <c r="G8" s="1000"/>
      <c r="H8" s="1000"/>
      <c r="I8" s="1000"/>
      <c r="J8" s="1000"/>
      <c r="K8" s="1001"/>
      <c r="L8" s="19"/>
      <c r="M8" s="20"/>
      <c r="N8" s="1012" t="s">
        <v>122</v>
      </c>
      <c r="O8" s="1012"/>
      <c r="P8" s="1012"/>
      <c r="Q8" s="1012"/>
      <c r="R8" s="1012"/>
      <c r="S8" s="1012"/>
      <c r="T8" s="1012"/>
      <c r="U8" s="1012"/>
      <c r="V8" s="1012"/>
      <c r="W8" s="1012"/>
      <c r="X8" s="1012"/>
      <c r="Y8" s="1012"/>
      <c r="Z8" s="1012"/>
      <c r="AA8" s="1012"/>
      <c r="AB8" s="1012"/>
      <c r="AC8" s="1012"/>
      <c r="AD8" s="1012"/>
      <c r="AE8" s="1013"/>
      <c r="AF8" s="1013"/>
      <c r="AG8" s="1013"/>
      <c r="AH8" s="1013"/>
      <c r="AI8" s="1013"/>
      <c r="AJ8" s="1013"/>
      <c r="AK8" s="1013"/>
      <c r="AL8" s="1013"/>
      <c r="AM8" s="1013"/>
      <c r="AN8" s="1013"/>
      <c r="AO8" s="1013"/>
      <c r="AP8" s="1013"/>
      <c r="AQ8" s="1013"/>
      <c r="AR8" s="1014" t="s">
        <v>110</v>
      </c>
      <c r="AS8" s="1014"/>
      <c r="AT8" s="1014"/>
      <c r="AU8" s="1014"/>
      <c r="AV8" s="1014"/>
      <c r="AW8" s="1014"/>
      <c r="AX8" s="1014"/>
      <c r="AY8" s="1014"/>
      <c r="AZ8" s="1014"/>
      <c r="BA8" s="1014"/>
      <c r="BB8" s="1014"/>
      <c r="BC8" s="1014"/>
      <c r="BD8" s="1014"/>
      <c r="BE8" s="1014"/>
      <c r="BF8" s="1009"/>
      <c r="BG8" s="1010"/>
      <c r="BH8" s="1010"/>
      <c r="BI8" s="1010"/>
      <c r="BJ8" s="1010"/>
      <c r="BK8" s="1010"/>
      <c r="BL8" s="1010"/>
      <c r="BM8" s="1010"/>
      <c r="BN8" s="1010"/>
      <c r="BO8" s="1010"/>
      <c r="BP8" s="1010"/>
      <c r="BQ8" s="1010"/>
      <c r="BR8" s="1010"/>
      <c r="BS8" s="1010"/>
      <c r="BT8" s="1010"/>
      <c r="BU8" s="1010"/>
      <c r="BV8" s="1010"/>
      <c r="BW8" s="1010"/>
      <c r="BX8" s="1010"/>
      <c r="BY8" s="1010"/>
      <c r="BZ8" s="1011"/>
    </row>
    <row r="9" spans="1:78" s="18" customFormat="1" ht="15" customHeight="1">
      <c r="A9" s="17"/>
      <c r="B9" s="999"/>
      <c r="C9" s="1000"/>
      <c r="D9" s="1000"/>
      <c r="E9" s="1000"/>
      <c r="F9" s="1000"/>
      <c r="G9" s="1000"/>
      <c r="H9" s="1000"/>
      <c r="I9" s="1000"/>
      <c r="J9" s="1000"/>
      <c r="K9" s="1001"/>
      <c r="L9" s="21"/>
      <c r="M9" s="22"/>
      <c r="N9" s="1015" t="s">
        <v>109</v>
      </c>
      <c r="O9" s="1015"/>
      <c r="P9" s="1015"/>
      <c r="Q9" s="1015"/>
      <c r="R9" s="1015"/>
      <c r="S9" s="1015"/>
      <c r="T9" s="1015"/>
      <c r="U9" s="1016" t="s">
        <v>107</v>
      </c>
      <c r="V9" s="1016"/>
      <c r="W9" s="1016"/>
      <c r="X9" s="1016"/>
      <c r="Y9" s="1016"/>
      <c r="Z9" s="1016"/>
      <c r="AA9" s="1016"/>
      <c r="AB9" s="1016"/>
      <c r="AC9" s="1016"/>
      <c r="AD9" s="1016"/>
      <c r="AE9" s="1009"/>
      <c r="AF9" s="1010"/>
      <c r="AG9" s="1010"/>
      <c r="AH9" s="1010"/>
      <c r="AI9" s="1010"/>
      <c r="AJ9" s="1010"/>
      <c r="AK9" s="1010"/>
      <c r="AL9" s="1010"/>
      <c r="AM9" s="1010"/>
      <c r="AN9" s="1010"/>
      <c r="AO9" s="1010"/>
      <c r="AP9" s="1010"/>
      <c r="AQ9" s="1010"/>
      <c r="AR9" s="1010"/>
      <c r="AS9" s="1010"/>
      <c r="AT9" s="1010"/>
      <c r="AU9" s="1010"/>
      <c r="AV9" s="1010"/>
      <c r="AW9" s="1010"/>
      <c r="AX9" s="1010"/>
      <c r="AY9" s="1010"/>
      <c r="AZ9" s="1010"/>
      <c r="BA9" s="1010"/>
      <c r="BB9" s="1010"/>
      <c r="BC9" s="1010"/>
      <c r="BD9" s="1010"/>
      <c r="BE9" s="1010"/>
      <c r="BF9" s="1010"/>
      <c r="BG9" s="1010"/>
      <c r="BH9" s="1010"/>
      <c r="BI9" s="1010"/>
      <c r="BJ9" s="1010"/>
      <c r="BK9" s="1010"/>
      <c r="BL9" s="1010"/>
      <c r="BM9" s="1010"/>
      <c r="BN9" s="1010"/>
      <c r="BO9" s="1010"/>
      <c r="BP9" s="1010"/>
      <c r="BQ9" s="1010"/>
      <c r="BR9" s="1010"/>
      <c r="BS9" s="1010"/>
      <c r="BT9" s="1010"/>
      <c r="BU9" s="1010"/>
      <c r="BV9" s="1010"/>
      <c r="BW9" s="1010"/>
      <c r="BX9" s="1010"/>
      <c r="BY9" s="1010"/>
      <c r="BZ9" s="1011"/>
    </row>
    <row r="10" spans="1:78" s="18" customFormat="1" ht="15" customHeight="1">
      <c r="A10" s="17"/>
      <c r="B10" s="999"/>
      <c r="C10" s="1000"/>
      <c r="D10" s="1000"/>
      <c r="E10" s="1000"/>
      <c r="F10" s="1000"/>
      <c r="G10" s="1000"/>
      <c r="H10" s="1000"/>
      <c r="I10" s="1000"/>
      <c r="J10" s="1000"/>
      <c r="K10" s="1001"/>
      <c r="L10" s="19"/>
      <c r="M10" s="20"/>
      <c r="N10" s="1015"/>
      <c r="O10" s="1015"/>
      <c r="P10" s="1015"/>
      <c r="Q10" s="1015"/>
      <c r="R10" s="1015"/>
      <c r="S10" s="1015"/>
      <c r="T10" s="1015"/>
      <c r="U10" s="1016" t="s">
        <v>21</v>
      </c>
      <c r="V10" s="1016"/>
      <c r="W10" s="1016"/>
      <c r="X10" s="1016"/>
      <c r="Y10" s="1016"/>
      <c r="Z10" s="1016"/>
      <c r="AA10" s="1016"/>
      <c r="AB10" s="1016"/>
      <c r="AC10" s="1016"/>
      <c r="AD10" s="1016"/>
      <c r="AE10" s="1009"/>
      <c r="AF10" s="1010"/>
      <c r="AG10" s="1010"/>
      <c r="AH10" s="1010"/>
      <c r="AI10" s="1010"/>
      <c r="AJ10" s="1010"/>
      <c r="AK10" s="1010"/>
      <c r="AL10" s="1010"/>
      <c r="AM10" s="1010"/>
      <c r="AN10" s="1010"/>
      <c r="AO10" s="1010"/>
      <c r="AP10" s="1010"/>
      <c r="AQ10" s="1010"/>
      <c r="AR10" s="1010"/>
      <c r="AS10" s="1010"/>
      <c r="AT10" s="1010"/>
      <c r="AU10" s="1010"/>
      <c r="AV10" s="1010"/>
      <c r="AW10" s="1010"/>
      <c r="AX10" s="1010"/>
      <c r="AY10" s="1010"/>
      <c r="AZ10" s="1010"/>
      <c r="BA10" s="1010"/>
      <c r="BB10" s="1010"/>
      <c r="BC10" s="1010"/>
      <c r="BD10" s="1010"/>
      <c r="BE10" s="1010"/>
      <c r="BF10" s="1010"/>
      <c r="BG10" s="1010"/>
      <c r="BH10" s="1010"/>
      <c r="BI10" s="1010"/>
      <c r="BJ10" s="1010"/>
      <c r="BK10" s="1010"/>
      <c r="BL10" s="1010"/>
      <c r="BM10" s="1010"/>
      <c r="BN10" s="1010"/>
      <c r="BO10" s="1010"/>
      <c r="BP10" s="1010"/>
      <c r="BQ10" s="1010"/>
      <c r="BR10" s="1010"/>
      <c r="BS10" s="1010"/>
      <c r="BT10" s="1010"/>
      <c r="BU10" s="1010"/>
      <c r="BV10" s="1010"/>
      <c r="BW10" s="1010"/>
      <c r="BX10" s="1010"/>
      <c r="BY10" s="1010"/>
      <c r="BZ10" s="1011"/>
    </row>
    <row r="11" spans="1:78" s="18" customFormat="1" ht="15" customHeight="1">
      <c r="A11" s="17"/>
      <c r="B11" s="999"/>
      <c r="C11" s="1000"/>
      <c r="D11" s="1000"/>
      <c r="E11" s="1000"/>
      <c r="F11" s="1000"/>
      <c r="G11" s="1000"/>
      <c r="H11" s="1000"/>
      <c r="I11" s="1000"/>
      <c r="J11" s="1000"/>
      <c r="K11" s="1001"/>
      <c r="L11" s="19"/>
      <c r="M11" s="20"/>
      <c r="N11" s="1015"/>
      <c r="O11" s="1015"/>
      <c r="P11" s="1015"/>
      <c r="Q11" s="1015"/>
      <c r="R11" s="1015"/>
      <c r="S11" s="1015"/>
      <c r="T11" s="1015"/>
      <c r="U11" s="1016" t="s">
        <v>111</v>
      </c>
      <c r="V11" s="1016"/>
      <c r="W11" s="1016"/>
      <c r="X11" s="1016"/>
      <c r="Y11" s="1016"/>
      <c r="Z11" s="1016"/>
      <c r="AA11" s="1016"/>
      <c r="AB11" s="1016"/>
      <c r="AC11" s="1016"/>
      <c r="AD11" s="1016"/>
      <c r="AE11" s="1009"/>
      <c r="AF11" s="1010"/>
      <c r="AG11" s="1010"/>
      <c r="AH11" s="1010"/>
      <c r="AI11" s="1010"/>
      <c r="AJ11" s="1010"/>
      <c r="AK11" s="1010"/>
      <c r="AL11" s="1010"/>
      <c r="AM11" s="1010"/>
      <c r="AN11" s="1010"/>
      <c r="AO11" s="1010"/>
      <c r="AP11" s="1010"/>
      <c r="AQ11" s="1010"/>
      <c r="AR11" s="1010"/>
      <c r="AS11" s="1010"/>
      <c r="AT11" s="1010"/>
      <c r="AU11" s="1010"/>
      <c r="AV11" s="1014" t="s">
        <v>112</v>
      </c>
      <c r="AW11" s="1014"/>
      <c r="AX11" s="1014"/>
      <c r="AY11" s="1014"/>
      <c r="AZ11" s="1014"/>
      <c r="BA11" s="1014"/>
      <c r="BB11" s="1014"/>
      <c r="BC11" s="1009"/>
      <c r="BD11" s="1010"/>
      <c r="BE11" s="1010"/>
      <c r="BF11" s="1010"/>
      <c r="BG11" s="1010"/>
      <c r="BH11" s="1010"/>
      <c r="BI11" s="1010"/>
      <c r="BJ11" s="1010"/>
      <c r="BK11" s="1010"/>
      <c r="BL11" s="1010"/>
      <c r="BM11" s="1010"/>
      <c r="BN11" s="1010"/>
      <c r="BO11" s="1010"/>
      <c r="BP11" s="1010"/>
      <c r="BQ11" s="1010"/>
      <c r="BR11" s="1010"/>
      <c r="BS11" s="1010"/>
      <c r="BT11" s="1010"/>
      <c r="BU11" s="1010"/>
      <c r="BV11" s="1010"/>
      <c r="BW11" s="1010"/>
      <c r="BX11" s="1010"/>
      <c r="BY11" s="1010"/>
      <c r="BZ11" s="1011"/>
    </row>
    <row r="12" spans="1:78" s="18" customFormat="1" ht="15" customHeight="1">
      <c r="A12" s="17"/>
      <c r="B12" s="999"/>
      <c r="C12" s="1000"/>
      <c r="D12" s="1000"/>
      <c r="E12" s="1000"/>
      <c r="F12" s="1000"/>
      <c r="G12" s="1000"/>
      <c r="H12" s="1000"/>
      <c r="I12" s="1000"/>
      <c r="J12" s="1000"/>
      <c r="K12" s="1001"/>
      <c r="L12" s="23"/>
      <c r="M12" s="24"/>
      <c r="N12" s="1015"/>
      <c r="O12" s="1015"/>
      <c r="P12" s="1015"/>
      <c r="Q12" s="1015"/>
      <c r="R12" s="1015"/>
      <c r="S12" s="1015"/>
      <c r="T12" s="1015"/>
      <c r="U12" s="1012" t="s">
        <v>108</v>
      </c>
      <c r="V12" s="1012"/>
      <c r="W12" s="1012"/>
      <c r="X12" s="1012"/>
      <c r="Y12" s="1012"/>
      <c r="Z12" s="1012"/>
      <c r="AA12" s="1012"/>
      <c r="AB12" s="1012"/>
      <c r="AC12" s="1012"/>
      <c r="AD12" s="1012"/>
      <c r="AE12" s="1017"/>
      <c r="AF12" s="1010"/>
      <c r="AG12" s="1010"/>
      <c r="AH12" s="1010"/>
      <c r="AI12" s="1010"/>
      <c r="AJ12" s="1010"/>
      <c r="AK12" s="1010"/>
      <c r="AL12" s="1010"/>
      <c r="AM12" s="1010"/>
      <c r="AN12" s="1010"/>
      <c r="AO12" s="1010"/>
      <c r="AP12" s="1010"/>
      <c r="AQ12" s="1010"/>
      <c r="AR12" s="1010"/>
      <c r="AS12" s="1010"/>
      <c r="AT12" s="1010"/>
      <c r="AU12" s="1010"/>
      <c r="AV12" s="1010"/>
      <c r="AW12" s="1010"/>
      <c r="AX12" s="1010"/>
      <c r="AY12" s="1010"/>
      <c r="AZ12" s="1010"/>
      <c r="BA12" s="1010"/>
      <c r="BB12" s="1010"/>
      <c r="BC12" s="1010"/>
      <c r="BD12" s="1010"/>
      <c r="BE12" s="1010"/>
      <c r="BF12" s="1010"/>
      <c r="BG12" s="1010"/>
      <c r="BH12" s="1010"/>
      <c r="BI12" s="1010"/>
      <c r="BJ12" s="1010"/>
      <c r="BK12" s="1010"/>
      <c r="BL12" s="1010"/>
      <c r="BM12" s="1010"/>
      <c r="BN12" s="1010"/>
      <c r="BO12" s="1010"/>
      <c r="BP12" s="1010"/>
      <c r="BQ12" s="1010"/>
      <c r="BR12" s="1010"/>
      <c r="BS12" s="1010"/>
      <c r="BT12" s="1010"/>
      <c r="BU12" s="1010"/>
      <c r="BV12" s="1010"/>
      <c r="BW12" s="1010"/>
      <c r="BX12" s="1010"/>
      <c r="BY12" s="1010"/>
      <c r="BZ12" s="1011"/>
    </row>
    <row r="13" spans="1:78" s="18" customFormat="1" ht="15" customHeight="1">
      <c r="A13" s="17"/>
      <c r="B13" s="999"/>
      <c r="C13" s="1000"/>
      <c r="D13" s="1000"/>
      <c r="E13" s="1000"/>
      <c r="F13" s="1000"/>
      <c r="G13" s="1000"/>
      <c r="H13" s="1000"/>
      <c r="I13" s="1000"/>
      <c r="J13" s="1000"/>
      <c r="K13" s="1001"/>
      <c r="L13" s="1005" t="s">
        <v>106</v>
      </c>
      <c r="M13" s="1006"/>
      <c r="N13" s="1007"/>
      <c r="O13" s="1007"/>
      <c r="P13" s="1007"/>
      <c r="Q13" s="1007"/>
      <c r="R13" s="1007"/>
      <c r="S13" s="1007"/>
      <c r="T13" s="1007"/>
      <c r="U13" s="1007"/>
      <c r="V13" s="1007"/>
      <c r="W13" s="1007"/>
      <c r="X13" s="1007"/>
      <c r="Y13" s="1007"/>
      <c r="Z13" s="1007"/>
      <c r="AA13" s="1007"/>
      <c r="AB13" s="1007"/>
      <c r="AC13" s="1007"/>
      <c r="AD13" s="1008"/>
      <c r="AE13" s="1009"/>
      <c r="AF13" s="1010"/>
      <c r="AG13" s="1010"/>
      <c r="AH13" s="1010"/>
      <c r="AI13" s="1010"/>
      <c r="AJ13" s="1010"/>
      <c r="AK13" s="1010"/>
      <c r="AL13" s="1010"/>
      <c r="AM13" s="1010"/>
      <c r="AN13" s="1010"/>
      <c r="AO13" s="1010"/>
      <c r="AP13" s="1010"/>
      <c r="AQ13" s="1010"/>
      <c r="AR13" s="1010"/>
      <c r="AS13" s="1010"/>
      <c r="AT13" s="1010"/>
      <c r="AU13" s="1010"/>
      <c r="AV13" s="1010"/>
      <c r="AW13" s="1010"/>
      <c r="AX13" s="1010"/>
      <c r="AY13" s="1010"/>
      <c r="AZ13" s="1010"/>
      <c r="BA13" s="1010"/>
      <c r="BB13" s="1010"/>
      <c r="BC13" s="1010"/>
      <c r="BD13" s="1010"/>
      <c r="BE13" s="1010"/>
      <c r="BF13" s="1010"/>
      <c r="BG13" s="1010"/>
      <c r="BH13" s="1010"/>
      <c r="BI13" s="1010"/>
      <c r="BJ13" s="1010"/>
      <c r="BK13" s="1010"/>
      <c r="BL13" s="1010"/>
      <c r="BM13" s="1010"/>
      <c r="BN13" s="1010"/>
      <c r="BO13" s="1010"/>
      <c r="BP13" s="1010"/>
      <c r="BQ13" s="1010"/>
      <c r="BR13" s="1010"/>
      <c r="BS13" s="1010"/>
      <c r="BT13" s="1010"/>
      <c r="BU13" s="1010"/>
      <c r="BV13" s="1010"/>
      <c r="BW13" s="1010"/>
      <c r="BX13" s="1010"/>
      <c r="BY13" s="1010"/>
      <c r="BZ13" s="1011"/>
    </row>
    <row r="14" spans="1:78" s="18" customFormat="1" ht="15" customHeight="1">
      <c r="A14" s="17"/>
      <c r="B14" s="999"/>
      <c r="C14" s="1000"/>
      <c r="D14" s="1000"/>
      <c r="E14" s="1000"/>
      <c r="F14" s="1000"/>
      <c r="G14" s="1000"/>
      <c r="H14" s="1000"/>
      <c r="I14" s="1000"/>
      <c r="J14" s="1000"/>
      <c r="K14" s="1001"/>
      <c r="L14" s="19"/>
      <c r="M14" s="20"/>
      <c r="N14" s="1012" t="s">
        <v>122</v>
      </c>
      <c r="O14" s="1012"/>
      <c r="P14" s="1012"/>
      <c r="Q14" s="1012"/>
      <c r="R14" s="1012"/>
      <c r="S14" s="1012"/>
      <c r="T14" s="1012"/>
      <c r="U14" s="1012"/>
      <c r="V14" s="1012"/>
      <c r="W14" s="1012"/>
      <c r="X14" s="1012"/>
      <c r="Y14" s="1012"/>
      <c r="Z14" s="1012"/>
      <c r="AA14" s="1012"/>
      <c r="AB14" s="1012"/>
      <c r="AC14" s="1012"/>
      <c r="AD14" s="1012"/>
      <c r="AE14" s="1013"/>
      <c r="AF14" s="1013"/>
      <c r="AG14" s="1013"/>
      <c r="AH14" s="1013"/>
      <c r="AI14" s="1013"/>
      <c r="AJ14" s="1013"/>
      <c r="AK14" s="1013"/>
      <c r="AL14" s="1013"/>
      <c r="AM14" s="1013"/>
      <c r="AN14" s="1013"/>
      <c r="AO14" s="1013"/>
      <c r="AP14" s="1013"/>
      <c r="AQ14" s="1013"/>
      <c r="AR14" s="1014" t="s">
        <v>110</v>
      </c>
      <c r="AS14" s="1014"/>
      <c r="AT14" s="1014"/>
      <c r="AU14" s="1014"/>
      <c r="AV14" s="1014"/>
      <c r="AW14" s="1014"/>
      <c r="AX14" s="1014"/>
      <c r="AY14" s="1014"/>
      <c r="AZ14" s="1014"/>
      <c r="BA14" s="1014"/>
      <c r="BB14" s="1014"/>
      <c r="BC14" s="1014"/>
      <c r="BD14" s="1014"/>
      <c r="BE14" s="1014"/>
      <c r="BF14" s="1009"/>
      <c r="BG14" s="1010"/>
      <c r="BH14" s="1010"/>
      <c r="BI14" s="1010"/>
      <c r="BJ14" s="1010"/>
      <c r="BK14" s="1010"/>
      <c r="BL14" s="1010"/>
      <c r="BM14" s="1010"/>
      <c r="BN14" s="1010"/>
      <c r="BO14" s="1010"/>
      <c r="BP14" s="1010"/>
      <c r="BQ14" s="1010"/>
      <c r="BR14" s="1010"/>
      <c r="BS14" s="1010"/>
      <c r="BT14" s="1010"/>
      <c r="BU14" s="1010"/>
      <c r="BV14" s="1010"/>
      <c r="BW14" s="1010"/>
      <c r="BX14" s="1010"/>
      <c r="BY14" s="1010"/>
      <c r="BZ14" s="1011"/>
    </row>
    <row r="15" spans="1:78" s="18" customFormat="1" ht="15" customHeight="1">
      <c r="A15" s="17"/>
      <c r="B15" s="999"/>
      <c r="C15" s="1000"/>
      <c r="D15" s="1000"/>
      <c r="E15" s="1000"/>
      <c r="F15" s="1000"/>
      <c r="G15" s="1000"/>
      <c r="H15" s="1000"/>
      <c r="I15" s="1000"/>
      <c r="J15" s="1000"/>
      <c r="K15" s="1001"/>
      <c r="L15" s="21"/>
      <c r="M15" s="22"/>
      <c r="N15" s="1015" t="s">
        <v>109</v>
      </c>
      <c r="O15" s="1015"/>
      <c r="P15" s="1015"/>
      <c r="Q15" s="1015"/>
      <c r="R15" s="1015"/>
      <c r="S15" s="1015"/>
      <c r="T15" s="1015"/>
      <c r="U15" s="1016" t="s">
        <v>107</v>
      </c>
      <c r="V15" s="1016"/>
      <c r="W15" s="1016"/>
      <c r="X15" s="1016"/>
      <c r="Y15" s="1016"/>
      <c r="Z15" s="1016"/>
      <c r="AA15" s="1016"/>
      <c r="AB15" s="1016"/>
      <c r="AC15" s="1016"/>
      <c r="AD15" s="1016"/>
      <c r="AE15" s="1009"/>
      <c r="AF15" s="1010"/>
      <c r="AG15" s="1010"/>
      <c r="AH15" s="1010"/>
      <c r="AI15" s="1010"/>
      <c r="AJ15" s="1010"/>
      <c r="AK15" s="1010"/>
      <c r="AL15" s="1010"/>
      <c r="AM15" s="1010"/>
      <c r="AN15" s="1010"/>
      <c r="AO15" s="1010"/>
      <c r="AP15" s="1010"/>
      <c r="AQ15" s="1010"/>
      <c r="AR15" s="1010"/>
      <c r="AS15" s="1010"/>
      <c r="AT15" s="1010"/>
      <c r="AU15" s="1010"/>
      <c r="AV15" s="1010"/>
      <c r="AW15" s="1010"/>
      <c r="AX15" s="1010"/>
      <c r="AY15" s="1010"/>
      <c r="AZ15" s="1010"/>
      <c r="BA15" s="1010"/>
      <c r="BB15" s="1010"/>
      <c r="BC15" s="1010"/>
      <c r="BD15" s="1010"/>
      <c r="BE15" s="1010"/>
      <c r="BF15" s="1010"/>
      <c r="BG15" s="1010"/>
      <c r="BH15" s="1010"/>
      <c r="BI15" s="1010"/>
      <c r="BJ15" s="1010"/>
      <c r="BK15" s="1010"/>
      <c r="BL15" s="1010"/>
      <c r="BM15" s="1010"/>
      <c r="BN15" s="1010"/>
      <c r="BO15" s="1010"/>
      <c r="BP15" s="1010"/>
      <c r="BQ15" s="1010"/>
      <c r="BR15" s="1010"/>
      <c r="BS15" s="1010"/>
      <c r="BT15" s="1010"/>
      <c r="BU15" s="1010"/>
      <c r="BV15" s="1010"/>
      <c r="BW15" s="1010"/>
      <c r="BX15" s="1010"/>
      <c r="BY15" s="1010"/>
      <c r="BZ15" s="1011"/>
    </row>
    <row r="16" spans="1:78" s="18" customFormat="1" ht="15" customHeight="1">
      <c r="A16" s="17"/>
      <c r="B16" s="999"/>
      <c r="C16" s="1000"/>
      <c r="D16" s="1000"/>
      <c r="E16" s="1000"/>
      <c r="F16" s="1000"/>
      <c r="G16" s="1000"/>
      <c r="H16" s="1000"/>
      <c r="I16" s="1000"/>
      <c r="J16" s="1000"/>
      <c r="K16" s="1001"/>
      <c r="L16" s="19"/>
      <c r="M16" s="20"/>
      <c r="N16" s="1015"/>
      <c r="O16" s="1015"/>
      <c r="P16" s="1015"/>
      <c r="Q16" s="1015"/>
      <c r="R16" s="1015"/>
      <c r="S16" s="1015"/>
      <c r="T16" s="1015"/>
      <c r="U16" s="1016" t="s">
        <v>21</v>
      </c>
      <c r="V16" s="1016"/>
      <c r="W16" s="1016"/>
      <c r="X16" s="1016"/>
      <c r="Y16" s="1016"/>
      <c r="Z16" s="1016"/>
      <c r="AA16" s="1016"/>
      <c r="AB16" s="1016"/>
      <c r="AC16" s="1016"/>
      <c r="AD16" s="1016"/>
      <c r="AE16" s="1009"/>
      <c r="AF16" s="1010"/>
      <c r="AG16" s="1010"/>
      <c r="AH16" s="1010"/>
      <c r="AI16" s="1010"/>
      <c r="AJ16" s="1010"/>
      <c r="AK16" s="1010"/>
      <c r="AL16" s="1010"/>
      <c r="AM16" s="1010"/>
      <c r="AN16" s="1010"/>
      <c r="AO16" s="1010"/>
      <c r="AP16" s="1010"/>
      <c r="AQ16" s="1010"/>
      <c r="AR16" s="1010"/>
      <c r="AS16" s="1010"/>
      <c r="AT16" s="1010"/>
      <c r="AU16" s="1010"/>
      <c r="AV16" s="1010"/>
      <c r="AW16" s="1010"/>
      <c r="AX16" s="1010"/>
      <c r="AY16" s="1010"/>
      <c r="AZ16" s="1010"/>
      <c r="BA16" s="1010"/>
      <c r="BB16" s="1010"/>
      <c r="BC16" s="1010"/>
      <c r="BD16" s="1010"/>
      <c r="BE16" s="1010"/>
      <c r="BF16" s="1010"/>
      <c r="BG16" s="1010"/>
      <c r="BH16" s="1010"/>
      <c r="BI16" s="1010"/>
      <c r="BJ16" s="1010"/>
      <c r="BK16" s="1010"/>
      <c r="BL16" s="1010"/>
      <c r="BM16" s="1010"/>
      <c r="BN16" s="1010"/>
      <c r="BO16" s="1010"/>
      <c r="BP16" s="1010"/>
      <c r="BQ16" s="1010"/>
      <c r="BR16" s="1010"/>
      <c r="BS16" s="1010"/>
      <c r="BT16" s="1010"/>
      <c r="BU16" s="1010"/>
      <c r="BV16" s="1010"/>
      <c r="BW16" s="1010"/>
      <c r="BX16" s="1010"/>
      <c r="BY16" s="1010"/>
      <c r="BZ16" s="1011"/>
    </row>
    <row r="17" spans="1:78" s="18" customFormat="1" ht="15" customHeight="1">
      <c r="A17" s="17"/>
      <c r="B17" s="999"/>
      <c r="C17" s="1000"/>
      <c r="D17" s="1000"/>
      <c r="E17" s="1000"/>
      <c r="F17" s="1000"/>
      <c r="G17" s="1000"/>
      <c r="H17" s="1000"/>
      <c r="I17" s="1000"/>
      <c r="J17" s="1000"/>
      <c r="K17" s="1001"/>
      <c r="L17" s="19"/>
      <c r="M17" s="20"/>
      <c r="N17" s="1015"/>
      <c r="O17" s="1015"/>
      <c r="P17" s="1015"/>
      <c r="Q17" s="1015"/>
      <c r="R17" s="1015"/>
      <c r="S17" s="1015"/>
      <c r="T17" s="1015"/>
      <c r="U17" s="1016" t="s">
        <v>111</v>
      </c>
      <c r="V17" s="1016"/>
      <c r="W17" s="1016"/>
      <c r="X17" s="1016"/>
      <c r="Y17" s="1016"/>
      <c r="Z17" s="1016"/>
      <c r="AA17" s="1016"/>
      <c r="AB17" s="1016"/>
      <c r="AC17" s="1016"/>
      <c r="AD17" s="1016"/>
      <c r="AE17" s="1009"/>
      <c r="AF17" s="1010"/>
      <c r="AG17" s="1010"/>
      <c r="AH17" s="1010"/>
      <c r="AI17" s="1010"/>
      <c r="AJ17" s="1010"/>
      <c r="AK17" s="1010"/>
      <c r="AL17" s="1010"/>
      <c r="AM17" s="1010"/>
      <c r="AN17" s="1010"/>
      <c r="AO17" s="1010"/>
      <c r="AP17" s="1010"/>
      <c r="AQ17" s="1010"/>
      <c r="AR17" s="1010"/>
      <c r="AS17" s="1010"/>
      <c r="AT17" s="1010"/>
      <c r="AU17" s="1010"/>
      <c r="AV17" s="1014" t="s">
        <v>112</v>
      </c>
      <c r="AW17" s="1014"/>
      <c r="AX17" s="1014"/>
      <c r="AY17" s="1014"/>
      <c r="AZ17" s="1014"/>
      <c r="BA17" s="1014"/>
      <c r="BB17" s="1014"/>
      <c r="BC17" s="1009"/>
      <c r="BD17" s="1010"/>
      <c r="BE17" s="1010"/>
      <c r="BF17" s="1010"/>
      <c r="BG17" s="1010"/>
      <c r="BH17" s="1010"/>
      <c r="BI17" s="1010"/>
      <c r="BJ17" s="1010"/>
      <c r="BK17" s="1010"/>
      <c r="BL17" s="1010"/>
      <c r="BM17" s="1010"/>
      <c r="BN17" s="1010"/>
      <c r="BO17" s="1010"/>
      <c r="BP17" s="1010"/>
      <c r="BQ17" s="1010"/>
      <c r="BR17" s="1010"/>
      <c r="BS17" s="1010"/>
      <c r="BT17" s="1010"/>
      <c r="BU17" s="1010"/>
      <c r="BV17" s="1010"/>
      <c r="BW17" s="1010"/>
      <c r="BX17" s="1010"/>
      <c r="BY17" s="1010"/>
      <c r="BZ17" s="1011"/>
    </row>
    <row r="18" spans="1:78" s="18" customFormat="1" ht="15" customHeight="1">
      <c r="A18" s="17"/>
      <c r="B18" s="999"/>
      <c r="C18" s="1000"/>
      <c r="D18" s="1000"/>
      <c r="E18" s="1000"/>
      <c r="F18" s="1000"/>
      <c r="G18" s="1000"/>
      <c r="H18" s="1000"/>
      <c r="I18" s="1000"/>
      <c r="J18" s="1000"/>
      <c r="K18" s="1001"/>
      <c r="L18" s="23"/>
      <c r="M18" s="24"/>
      <c r="N18" s="1015"/>
      <c r="O18" s="1015"/>
      <c r="P18" s="1015"/>
      <c r="Q18" s="1015"/>
      <c r="R18" s="1015"/>
      <c r="S18" s="1015"/>
      <c r="T18" s="1015"/>
      <c r="U18" s="1012" t="s">
        <v>108</v>
      </c>
      <c r="V18" s="1012"/>
      <c r="W18" s="1012"/>
      <c r="X18" s="1012"/>
      <c r="Y18" s="1012"/>
      <c r="Z18" s="1012"/>
      <c r="AA18" s="1012"/>
      <c r="AB18" s="1012"/>
      <c r="AC18" s="1012"/>
      <c r="AD18" s="1012"/>
      <c r="AE18" s="1017"/>
      <c r="AF18" s="1010"/>
      <c r="AG18" s="1010"/>
      <c r="AH18" s="1010"/>
      <c r="AI18" s="1010"/>
      <c r="AJ18" s="1010"/>
      <c r="AK18" s="1010"/>
      <c r="AL18" s="1010"/>
      <c r="AM18" s="1010"/>
      <c r="AN18" s="1010"/>
      <c r="AO18" s="1010"/>
      <c r="AP18" s="1010"/>
      <c r="AQ18" s="1010"/>
      <c r="AR18" s="1010"/>
      <c r="AS18" s="1010"/>
      <c r="AT18" s="1010"/>
      <c r="AU18" s="1010"/>
      <c r="AV18" s="1010"/>
      <c r="AW18" s="1010"/>
      <c r="AX18" s="1010"/>
      <c r="AY18" s="1010"/>
      <c r="AZ18" s="1010"/>
      <c r="BA18" s="1010"/>
      <c r="BB18" s="1010"/>
      <c r="BC18" s="1010"/>
      <c r="BD18" s="1010"/>
      <c r="BE18" s="1010"/>
      <c r="BF18" s="1010"/>
      <c r="BG18" s="1010"/>
      <c r="BH18" s="1010"/>
      <c r="BI18" s="1010"/>
      <c r="BJ18" s="1010"/>
      <c r="BK18" s="1010"/>
      <c r="BL18" s="1010"/>
      <c r="BM18" s="1010"/>
      <c r="BN18" s="1010"/>
      <c r="BO18" s="1010"/>
      <c r="BP18" s="1010"/>
      <c r="BQ18" s="1010"/>
      <c r="BR18" s="1010"/>
      <c r="BS18" s="1010"/>
      <c r="BT18" s="1010"/>
      <c r="BU18" s="1010"/>
      <c r="BV18" s="1010"/>
      <c r="BW18" s="1010"/>
      <c r="BX18" s="1010"/>
      <c r="BY18" s="1010"/>
      <c r="BZ18" s="1011"/>
    </row>
    <row r="19" spans="1:78" s="18" customFormat="1" ht="15" customHeight="1">
      <c r="A19" s="17"/>
      <c r="B19" s="999"/>
      <c r="C19" s="1000"/>
      <c r="D19" s="1000"/>
      <c r="E19" s="1000"/>
      <c r="F19" s="1000"/>
      <c r="G19" s="1000"/>
      <c r="H19" s="1000"/>
      <c r="I19" s="1000"/>
      <c r="J19" s="1000"/>
      <c r="K19" s="1001"/>
      <c r="L19" s="1005" t="s">
        <v>106</v>
      </c>
      <c r="M19" s="1006"/>
      <c r="N19" s="1007"/>
      <c r="O19" s="1007"/>
      <c r="P19" s="1007"/>
      <c r="Q19" s="1007"/>
      <c r="R19" s="1007"/>
      <c r="S19" s="1007"/>
      <c r="T19" s="1007"/>
      <c r="U19" s="1007"/>
      <c r="V19" s="1007"/>
      <c r="W19" s="1007"/>
      <c r="X19" s="1007"/>
      <c r="Y19" s="1007"/>
      <c r="Z19" s="1007"/>
      <c r="AA19" s="1007"/>
      <c r="AB19" s="1007"/>
      <c r="AC19" s="1007"/>
      <c r="AD19" s="1008"/>
      <c r="AE19" s="1009"/>
      <c r="AF19" s="1010"/>
      <c r="AG19" s="1010"/>
      <c r="AH19" s="1010"/>
      <c r="AI19" s="1010"/>
      <c r="AJ19" s="1010"/>
      <c r="AK19" s="1010"/>
      <c r="AL19" s="1010"/>
      <c r="AM19" s="1010"/>
      <c r="AN19" s="1010"/>
      <c r="AO19" s="1010"/>
      <c r="AP19" s="1010"/>
      <c r="AQ19" s="1010"/>
      <c r="AR19" s="1010"/>
      <c r="AS19" s="1010"/>
      <c r="AT19" s="1010"/>
      <c r="AU19" s="1010"/>
      <c r="AV19" s="1010"/>
      <c r="AW19" s="1010"/>
      <c r="AX19" s="1010"/>
      <c r="AY19" s="1010"/>
      <c r="AZ19" s="1010"/>
      <c r="BA19" s="1010"/>
      <c r="BB19" s="1010"/>
      <c r="BC19" s="1010"/>
      <c r="BD19" s="1010"/>
      <c r="BE19" s="1010"/>
      <c r="BF19" s="1010"/>
      <c r="BG19" s="1010"/>
      <c r="BH19" s="1010"/>
      <c r="BI19" s="1010"/>
      <c r="BJ19" s="1010"/>
      <c r="BK19" s="1010"/>
      <c r="BL19" s="1010"/>
      <c r="BM19" s="1010"/>
      <c r="BN19" s="1010"/>
      <c r="BO19" s="1010"/>
      <c r="BP19" s="1010"/>
      <c r="BQ19" s="1010"/>
      <c r="BR19" s="1010"/>
      <c r="BS19" s="1010"/>
      <c r="BT19" s="1010"/>
      <c r="BU19" s="1010"/>
      <c r="BV19" s="1010"/>
      <c r="BW19" s="1010"/>
      <c r="BX19" s="1010"/>
      <c r="BY19" s="1010"/>
      <c r="BZ19" s="1011"/>
    </row>
    <row r="20" spans="1:78" s="18" customFormat="1" ht="15" customHeight="1">
      <c r="A20" s="17"/>
      <c r="B20" s="999"/>
      <c r="C20" s="1000"/>
      <c r="D20" s="1000"/>
      <c r="E20" s="1000"/>
      <c r="F20" s="1000"/>
      <c r="G20" s="1000"/>
      <c r="H20" s="1000"/>
      <c r="I20" s="1000"/>
      <c r="J20" s="1000"/>
      <c r="K20" s="1001"/>
      <c r="L20" s="19"/>
      <c r="M20" s="20"/>
      <c r="N20" s="1012" t="s">
        <v>122</v>
      </c>
      <c r="O20" s="1012"/>
      <c r="P20" s="1012"/>
      <c r="Q20" s="1012"/>
      <c r="R20" s="1012"/>
      <c r="S20" s="1012"/>
      <c r="T20" s="1012"/>
      <c r="U20" s="1012"/>
      <c r="V20" s="1012"/>
      <c r="W20" s="1012"/>
      <c r="X20" s="1012"/>
      <c r="Y20" s="1012"/>
      <c r="Z20" s="1012"/>
      <c r="AA20" s="1012"/>
      <c r="AB20" s="1012"/>
      <c r="AC20" s="1012"/>
      <c r="AD20" s="1012"/>
      <c r="AE20" s="1013"/>
      <c r="AF20" s="1013"/>
      <c r="AG20" s="1013"/>
      <c r="AH20" s="1013"/>
      <c r="AI20" s="1013"/>
      <c r="AJ20" s="1013"/>
      <c r="AK20" s="1013"/>
      <c r="AL20" s="1013"/>
      <c r="AM20" s="1013"/>
      <c r="AN20" s="1013"/>
      <c r="AO20" s="1013"/>
      <c r="AP20" s="1013"/>
      <c r="AQ20" s="1013"/>
      <c r="AR20" s="1014" t="s">
        <v>110</v>
      </c>
      <c r="AS20" s="1014"/>
      <c r="AT20" s="1014"/>
      <c r="AU20" s="1014"/>
      <c r="AV20" s="1014"/>
      <c r="AW20" s="1014"/>
      <c r="AX20" s="1014"/>
      <c r="AY20" s="1014"/>
      <c r="AZ20" s="1014"/>
      <c r="BA20" s="1014"/>
      <c r="BB20" s="1014"/>
      <c r="BC20" s="1014"/>
      <c r="BD20" s="1014"/>
      <c r="BE20" s="1014"/>
      <c r="BF20" s="1009"/>
      <c r="BG20" s="1010"/>
      <c r="BH20" s="1010"/>
      <c r="BI20" s="1010"/>
      <c r="BJ20" s="1010"/>
      <c r="BK20" s="1010"/>
      <c r="BL20" s="1010"/>
      <c r="BM20" s="1010"/>
      <c r="BN20" s="1010"/>
      <c r="BO20" s="1010"/>
      <c r="BP20" s="1010"/>
      <c r="BQ20" s="1010"/>
      <c r="BR20" s="1010"/>
      <c r="BS20" s="1010"/>
      <c r="BT20" s="1010"/>
      <c r="BU20" s="1010"/>
      <c r="BV20" s="1010"/>
      <c r="BW20" s="1010"/>
      <c r="BX20" s="1010"/>
      <c r="BY20" s="1010"/>
      <c r="BZ20" s="1011"/>
    </row>
    <row r="21" spans="1:78" s="18" customFormat="1" ht="15" customHeight="1">
      <c r="A21" s="17"/>
      <c r="B21" s="999"/>
      <c r="C21" s="1000"/>
      <c r="D21" s="1000"/>
      <c r="E21" s="1000"/>
      <c r="F21" s="1000"/>
      <c r="G21" s="1000"/>
      <c r="H21" s="1000"/>
      <c r="I21" s="1000"/>
      <c r="J21" s="1000"/>
      <c r="K21" s="1001"/>
      <c r="L21" s="21"/>
      <c r="M21" s="22"/>
      <c r="N21" s="1015" t="s">
        <v>109</v>
      </c>
      <c r="O21" s="1015"/>
      <c r="P21" s="1015"/>
      <c r="Q21" s="1015"/>
      <c r="R21" s="1015"/>
      <c r="S21" s="1015"/>
      <c r="T21" s="1015"/>
      <c r="U21" s="1016" t="s">
        <v>107</v>
      </c>
      <c r="V21" s="1016"/>
      <c r="W21" s="1016"/>
      <c r="X21" s="1016"/>
      <c r="Y21" s="1016"/>
      <c r="Z21" s="1016"/>
      <c r="AA21" s="1016"/>
      <c r="AB21" s="1016"/>
      <c r="AC21" s="1016"/>
      <c r="AD21" s="1016"/>
      <c r="AE21" s="1009"/>
      <c r="AF21" s="1010"/>
      <c r="AG21" s="1010"/>
      <c r="AH21" s="1010"/>
      <c r="AI21" s="1010"/>
      <c r="AJ21" s="1010"/>
      <c r="AK21" s="1010"/>
      <c r="AL21" s="1010"/>
      <c r="AM21" s="1010"/>
      <c r="AN21" s="1010"/>
      <c r="AO21" s="1010"/>
      <c r="AP21" s="1010"/>
      <c r="AQ21" s="1010"/>
      <c r="AR21" s="1010"/>
      <c r="AS21" s="1010"/>
      <c r="AT21" s="1010"/>
      <c r="AU21" s="1010"/>
      <c r="AV21" s="1010"/>
      <c r="AW21" s="1010"/>
      <c r="AX21" s="1010"/>
      <c r="AY21" s="1010"/>
      <c r="AZ21" s="1010"/>
      <c r="BA21" s="1010"/>
      <c r="BB21" s="1010"/>
      <c r="BC21" s="1010"/>
      <c r="BD21" s="1010"/>
      <c r="BE21" s="1010"/>
      <c r="BF21" s="1010"/>
      <c r="BG21" s="1010"/>
      <c r="BH21" s="1010"/>
      <c r="BI21" s="1010"/>
      <c r="BJ21" s="1010"/>
      <c r="BK21" s="1010"/>
      <c r="BL21" s="1010"/>
      <c r="BM21" s="1010"/>
      <c r="BN21" s="1010"/>
      <c r="BO21" s="1010"/>
      <c r="BP21" s="1010"/>
      <c r="BQ21" s="1010"/>
      <c r="BR21" s="1010"/>
      <c r="BS21" s="1010"/>
      <c r="BT21" s="1010"/>
      <c r="BU21" s="1010"/>
      <c r="BV21" s="1010"/>
      <c r="BW21" s="1010"/>
      <c r="BX21" s="1010"/>
      <c r="BY21" s="1010"/>
      <c r="BZ21" s="1011"/>
    </row>
    <row r="22" spans="1:78" s="18" customFormat="1" ht="15" customHeight="1">
      <c r="A22" s="17"/>
      <c r="B22" s="999"/>
      <c r="C22" s="1000"/>
      <c r="D22" s="1000"/>
      <c r="E22" s="1000"/>
      <c r="F22" s="1000"/>
      <c r="G22" s="1000"/>
      <c r="H22" s="1000"/>
      <c r="I22" s="1000"/>
      <c r="J22" s="1000"/>
      <c r="K22" s="1001"/>
      <c r="L22" s="19"/>
      <c r="M22" s="20"/>
      <c r="N22" s="1015"/>
      <c r="O22" s="1015"/>
      <c r="P22" s="1015"/>
      <c r="Q22" s="1015"/>
      <c r="R22" s="1015"/>
      <c r="S22" s="1015"/>
      <c r="T22" s="1015"/>
      <c r="U22" s="1016" t="s">
        <v>21</v>
      </c>
      <c r="V22" s="1016"/>
      <c r="W22" s="1016"/>
      <c r="X22" s="1016"/>
      <c r="Y22" s="1016"/>
      <c r="Z22" s="1016"/>
      <c r="AA22" s="1016"/>
      <c r="AB22" s="1016"/>
      <c r="AC22" s="1016"/>
      <c r="AD22" s="1016"/>
      <c r="AE22" s="1013"/>
      <c r="AF22" s="1013"/>
      <c r="AG22" s="1013"/>
      <c r="AH22" s="1013"/>
      <c r="AI22" s="1013"/>
      <c r="AJ22" s="1013"/>
      <c r="AK22" s="1013"/>
      <c r="AL22" s="1013"/>
      <c r="AM22" s="1013"/>
      <c r="AN22" s="1013"/>
      <c r="AO22" s="1013"/>
      <c r="AP22" s="1013"/>
      <c r="AQ22" s="1013"/>
      <c r="AR22" s="1013"/>
      <c r="AS22" s="1013"/>
      <c r="AT22" s="1013"/>
      <c r="AU22" s="1013"/>
      <c r="AV22" s="1013"/>
      <c r="AW22" s="1013"/>
      <c r="AX22" s="1013"/>
      <c r="AY22" s="1013"/>
      <c r="AZ22" s="1013"/>
      <c r="BA22" s="1013"/>
      <c r="BB22" s="1013"/>
      <c r="BC22" s="1013"/>
      <c r="BD22" s="1013"/>
      <c r="BE22" s="1013"/>
      <c r="BF22" s="1013"/>
      <c r="BG22" s="1013"/>
      <c r="BH22" s="1013"/>
      <c r="BI22" s="1013"/>
      <c r="BJ22" s="1013"/>
      <c r="BK22" s="1013"/>
      <c r="BL22" s="1013"/>
      <c r="BM22" s="1013"/>
      <c r="BN22" s="1013"/>
      <c r="BO22" s="1013"/>
      <c r="BP22" s="1013"/>
      <c r="BQ22" s="1013"/>
      <c r="BR22" s="1013"/>
      <c r="BS22" s="1013"/>
      <c r="BT22" s="1013"/>
      <c r="BU22" s="1013"/>
      <c r="BV22" s="1013"/>
      <c r="BW22" s="1013"/>
      <c r="BX22" s="1013"/>
      <c r="BY22" s="1013"/>
      <c r="BZ22" s="1013"/>
    </row>
    <row r="23" spans="1:78" s="18" customFormat="1" ht="15" customHeight="1">
      <c r="A23" s="17"/>
      <c r="B23" s="999"/>
      <c r="C23" s="1000"/>
      <c r="D23" s="1000"/>
      <c r="E23" s="1000"/>
      <c r="F23" s="1000"/>
      <c r="G23" s="1000"/>
      <c r="H23" s="1000"/>
      <c r="I23" s="1000"/>
      <c r="J23" s="1000"/>
      <c r="K23" s="1001"/>
      <c r="L23" s="19"/>
      <c r="M23" s="20"/>
      <c r="N23" s="1015"/>
      <c r="O23" s="1015"/>
      <c r="P23" s="1015"/>
      <c r="Q23" s="1015"/>
      <c r="R23" s="1015"/>
      <c r="S23" s="1015"/>
      <c r="T23" s="1015"/>
      <c r="U23" s="1016" t="s">
        <v>111</v>
      </c>
      <c r="V23" s="1016"/>
      <c r="W23" s="1016"/>
      <c r="X23" s="1016"/>
      <c r="Y23" s="1016"/>
      <c r="Z23" s="1016"/>
      <c r="AA23" s="1016"/>
      <c r="AB23" s="1016"/>
      <c r="AC23" s="1016"/>
      <c r="AD23" s="1016"/>
      <c r="AE23" s="1013"/>
      <c r="AF23" s="1013"/>
      <c r="AG23" s="1013"/>
      <c r="AH23" s="1013"/>
      <c r="AI23" s="1013"/>
      <c r="AJ23" s="1013"/>
      <c r="AK23" s="1013"/>
      <c r="AL23" s="1013"/>
      <c r="AM23" s="1013"/>
      <c r="AN23" s="1013"/>
      <c r="AO23" s="1013"/>
      <c r="AP23" s="1013"/>
      <c r="AQ23" s="1013"/>
      <c r="AR23" s="1013"/>
      <c r="AS23" s="1013"/>
      <c r="AT23" s="1013"/>
      <c r="AU23" s="1013"/>
      <c r="AV23" s="1014" t="s">
        <v>112</v>
      </c>
      <c r="AW23" s="1014"/>
      <c r="AX23" s="1014"/>
      <c r="AY23" s="1014"/>
      <c r="AZ23" s="1014"/>
      <c r="BA23" s="1014"/>
      <c r="BB23" s="1014"/>
      <c r="BC23" s="1013"/>
      <c r="BD23" s="1013"/>
      <c r="BE23" s="1013"/>
      <c r="BF23" s="1013"/>
      <c r="BG23" s="1013"/>
      <c r="BH23" s="1013"/>
      <c r="BI23" s="1013"/>
      <c r="BJ23" s="1013"/>
      <c r="BK23" s="1013"/>
      <c r="BL23" s="1013"/>
      <c r="BM23" s="1013"/>
      <c r="BN23" s="1013"/>
      <c r="BO23" s="1013"/>
      <c r="BP23" s="1013"/>
      <c r="BQ23" s="1013"/>
      <c r="BR23" s="1013"/>
      <c r="BS23" s="1013"/>
      <c r="BT23" s="1013"/>
      <c r="BU23" s="1013"/>
      <c r="BV23" s="1013"/>
      <c r="BW23" s="1013"/>
      <c r="BX23" s="1013"/>
      <c r="BY23" s="1013"/>
      <c r="BZ23" s="1013"/>
    </row>
    <row r="24" spans="1:78" s="18" customFormat="1" ht="15" customHeight="1">
      <c r="A24" s="17"/>
      <c r="B24" s="999"/>
      <c r="C24" s="1000"/>
      <c r="D24" s="1000"/>
      <c r="E24" s="1000"/>
      <c r="F24" s="1000"/>
      <c r="G24" s="1000"/>
      <c r="H24" s="1000"/>
      <c r="I24" s="1000"/>
      <c r="J24" s="1000"/>
      <c r="K24" s="1001"/>
      <c r="L24" s="23"/>
      <c r="M24" s="24"/>
      <c r="N24" s="1015"/>
      <c r="O24" s="1015"/>
      <c r="P24" s="1015"/>
      <c r="Q24" s="1015"/>
      <c r="R24" s="1015"/>
      <c r="S24" s="1015"/>
      <c r="T24" s="1015"/>
      <c r="U24" s="1012" t="s">
        <v>108</v>
      </c>
      <c r="V24" s="1012"/>
      <c r="W24" s="1012"/>
      <c r="X24" s="1012"/>
      <c r="Y24" s="1012"/>
      <c r="Z24" s="1012"/>
      <c r="AA24" s="1012"/>
      <c r="AB24" s="1012"/>
      <c r="AC24" s="1012"/>
      <c r="AD24" s="1012"/>
      <c r="AE24" s="1018"/>
      <c r="AF24" s="1013"/>
      <c r="AG24" s="1013"/>
      <c r="AH24" s="1013"/>
      <c r="AI24" s="1013"/>
      <c r="AJ24" s="1013"/>
      <c r="AK24" s="1013"/>
      <c r="AL24" s="1013"/>
      <c r="AM24" s="1013"/>
      <c r="AN24" s="1013"/>
      <c r="AO24" s="1013"/>
      <c r="AP24" s="1013"/>
      <c r="AQ24" s="1013"/>
      <c r="AR24" s="1013"/>
      <c r="AS24" s="1013"/>
      <c r="AT24" s="1013"/>
      <c r="AU24" s="1013"/>
      <c r="AV24" s="1013"/>
      <c r="AW24" s="1013"/>
      <c r="AX24" s="1013"/>
      <c r="AY24" s="1013"/>
      <c r="AZ24" s="1013"/>
      <c r="BA24" s="1013"/>
      <c r="BB24" s="1013"/>
      <c r="BC24" s="1013"/>
      <c r="BD24" s="1013"/>
      <c r="BE24" s="1013"/>
      <c r="BF24" s="1013"/>
      <c r="BG24" s="1013"/>
      <c r="BH24" s="1013"/>
      <c r="BI24" s="1013"/>
      <c r="BJ24" s="1013"/>
      <c r="BK24" s="1013"/>
      <c r="BL24" s="1013"/>
      <c r="BM24" s="1013"/>
      <c r="BN24" s="1013"/>
      <c r="BO24" s="1013"/>
      <c r="BP24" s="1013"/>
      <c r="BQ24" s="1013"/>
      <c r="BR24" s="1013"/>
      <c r="BS24" s="1013"/>
      <c r="BT24" s="1013"/>
      <c r="BU24" s="1013"/>
      <c r="BV24" s="1013"/>
      <c r="BW24" s="1013"/>
      <c r="BX24" s="1013"/>
      <c r="BY24" s="1013"/>
      <c r="BZ24" s="1013"/>
    </row>
    <row r="25" spans="1:78" s="18" customFormat="1" ht="15" customHeight="1">
      <c r="A25" s="17"/>
      <c r="B25" s="999"/>
      <c r="C25" s="1000"/>
      <c r="D25" s="1000"/>
      <c r="E25" s="1000"/>
      <c r="F25" s="1000"/>
      <c r="G25" s="1000"/>
      <c r="H25" s="1000"/>
      <c r="I25" s="1000"/>
      <c r="J25" s="1000"/>
      <c r="K25" s="1001"/>
      <c r="L25" s="1005" t="s">
        <v>106</v>
      </c>
      <c r="M25" s="1006"/>
      <c r="N25" s="1007"/>
      <c r="O25" s="1007"/>
      <c r="P25" s="1007"/>
      <c r="Q25" s="1007"/>
      <c r="R25" s="1007"/>
      <c r="S25" s="1007"/>
      <c r="T25" s="1007"/>
      <c r="U25" s="1007"/>
      <c r="V25" s="1007"/>
      <c r="W25" s="1007"/>
      <c r="X25" s="1007"/>
      <c r="Y25" s="1007"/>
      <c r="Z25" s="1007"/>
      <c r="AA25" s="1007"/>
      <c r="AB25" s="1007"/>
      <c r="AC25" s="1007"/>
      <c r="AD25" s="1008"/>
      <c r="AE25" s="1013"/>
      <c r="AF25" s="1013"/>
      <c r="AG25" s="1013"/>
      <c r="AH25" s="1013"/>
      <c r="AI25" s="1013"/>
      <c r="AJ25" s="1013"/>
      <c r="AK25" s="1013"/>
      <c r="AL25" s="1013"/>
      <c r="AM25" s="1013"/>
      <c r="AN25" s="1013"/>
      <c r="AO25" s="1013"/>
      <c r="AP25" s="1013"/>
      <c r="AQ25" s="1013"/>
      <c r="AR25" s="1013"/>
      <c r="AS25" s="1013"/>
      <c r="AT25" s="1013"/>
      <c r="AU25" s="1013"/>
      <c r="AV25" s="1013"/>
      <c r="AW25" s="1013"/>
      <c r="AX25" s="1013"/>
      <c r="AY25" s="1013"/>
      <c r="AZ25" s="1013"/>
      <c r="BA25" s="1013"/>
      <c r="BB25" s="1013"/>
      <c r="BC25" s="1013"/>
      <c r="BD25" s="1013"/>
      <c r="BE25" s="1013"/>
      <c r="BF25" s="1013"/>
      <c r="BG25" s="1013"/>
      <c r="BH25" s="1013"/>
      <c r="BI25" s="1013"/>
      <c r="BJ25" s="1013"/>
      <c r="BK25" s="1013"/>
      <c r="BL25" s="1013"/>
      <c r="BM25" s="1013"/>
      <c r="BN25" s="1013"/>
      <c r="BO25" s="1013"/>
      <c r="BP25" s="1013"/>
      <c r="BQ25" s="1013"/>
      <c r="BR25" s="1013"/>
      <c r="BS25" s="1013"/>
      <c r="BT25" s="1013"/>
      <c r="BU25" s="1013"/>
      <c r="BV25" s="1013"/>
      <c r="BW25" s="1013"/>
      <c r="BX25" s="1013"/>
      <c r="BY25" s="1013"/>
      <c r="BZ25" s="1013"/>
    </row>
    <row r="26" spans="1:78" s="18" customFormat="1" ht="15" customHeight="1">
      <c r="A26" s="17"/>
      <c r="B26" s="999"/>
      <c r="C26" s="1000"/>
      <c r="D26" s="1000"/>
      <c r="E26" s="1000"/>
      <c r="F26" s="1000"/>
      <c r="G26" s="1000"/>
      <c r="H26" s="1000"/>
      <c r="I26" s="1000"/>
      <c r="J26" s="1000"/>
      <c r="K26" s="1001"/>
      <c r="L26" s="19"/>
      <c r="M26" s="20"/>
      <c r="N26" s="1012" t="s">
        <v>122</v>
      </c>
      <c r="O26" s="1012"/>
      <c r="P26" s="1012"/>
      <c r="Q26" s="1012"/>
      <c r="R26" s="1012"/>
      <c r="S26" s="1012"/>
      <c r="T26" s="1012"/>
      <c r="U26" s="1012"/>
      <c r="V26" s="1012"/>
      <c r="W26" s="1012"/>
      <c r="X26" s="1012"/>
      <c r="Y26" s="1012"/>
      <c r="Z26" s="1012"/>
      <c r="AA26" s="1012"/>
      <c r="AB26" s="1012"/>
      <c r="AC26" s="1012"/>
      <c r="AD26" s="1012"/>
      <c r="AE26" s="1013"/>
      <c r="AF26" s="1013"/>
      <c r="AG26" s="1013"/>
      <c r="AH26" s="1013"/>
      <c r="AI26" s="1013"/>
      <c r="AJ26" s="1013"/>
      <c r="AK26" s="1013"/>
      <c r="AL26" s="1013"/>
      <c r="AM26" s="1013"/>
      <c r="AN26" s="1013"/>
      <c r="AO26" s="1013"/>
      <c r="AP26" s="1013"/>
      <c r="AQ26" s="1013"/>
      <c r="AR26" s="1014" t="s">
        <v>110</v>
      </c>
      <c r="AS26" s="1014"/>
      <c r="AT26" s="1014"/>
      <c r="AU26" s="1014"/>
      <c r="AV26" s="1014"/>
      <c r="AW26" s="1014"/>
      <c r="AX26" s="1014"/>
      <c r="AY26" s="1014"/>
      <c r="AZ26" s="1014"/>
      <c r="BA26" s="1014"/>
      <c r="BB26" s="1014"/>
      <c r="BC26" s="1014"/>
      <c r="BD26" s="1014"/>
      <c r="BE26" s="1014"/>
      <c r="BF26" s="1013"/>
      <c r="BG26" s="1013"/>
      <c r="BH26" s="1013"/>
      <c r="BI26" s="1013"/>
      <c r="BJ26" s="1013"/>
      <c r="BK26" s="1013"/>
      <c r="BL26" s="1013"/>
      <c r="BM26" s="1013"/>
      <c r="BN26" s="1013"/>
      <c r="BO26" s="1013"/>
      <c r="BP26" s="1013"/>
      <c r="BQ26" s="1013"/>
      <c r="BR26" s="1013"/>
      <c r="BS26" s="1013"/>
      <c r="BT26" s="1013"/>
      <c r="BU26" s="1013"/>
      <c r="BV26" s="1013"/>
      <c r="BW26" s="1013"/>
      <c r="BX26" s="1013"/>
      <c r="BY26" s="1013"/>
      <c r="BZ26" s="1013"/>
    </row>
    <row r="27" spans="1:78" s="18" customFormat="1" ht="15" customHeight="1">
      <c r="A27" s="17"/>
      <c r="B27" s="999"/>
      <c r="C27" s="1000"/>
      <c r="D27" s="1000"/>
      <c r="E27" s="1000"/>
      <c r="F27" s="1000"/>
      <c r="G27" s="1000"/>
      <c r="H27" s="1000"/>
      <c r="I27" s="1000"/>
      <c r="J27" s="1000"/>
      <c r="K27" s="1001"/>
      <c r="L27" s="21"/>
      <c r="M27" s="22"/>
      <c r="N27" s="1015" t="s">
        <v>109</v>
      </c>
      <c r="O27" s="1015"/>
      <c r="P27" s="1015"/>
      <c r="Q27" s="1015"/>
      <c r="R27" s="1015"/>
      <c r="S27" s="1015"/>
      <c r="T27" s="1015"/>
      <c r="U27" s="1016" t="s">
        <v>107</v>
      </c>
      <c r="V27" s="1016"/>
      <c r="W27" s="1016"/>
      <c r="X27" s="1016"/>
      <c r="Y27" s="1016"/>
      <c r="Z27" s="1016"/>
      <c r="AA27" s="1016"/>
      <c r="AB27" s="1016"/>
      <c r="AC27" s="1016"/>
      <c r="AD27" s="1016"/>
      <c r="AE27" s="1013"/>
      <c r="AF27" s="1013"/>
      <c r="AG27" s="1013"/>
      <c r="AH27" s="1013"/>
      <c r="AI27" s="1013"/>
      <c r="AJ27" s="1013"/>
      <c r="AK27" s="1013"/>
      <c r="AL27" s="1013"/>
      <c r="AM27" s="1013"/>
      <c r="AN27" s="1013"/>
      <c r="AO27" s="1013"/>
      <c r="AP27" s="1013"/>
      <c r="AQ27" s="1013"/>
      <c r="AR27" s="1013"/>
      <c r="AS27" s="1013"/>
      <c r="AT27" s="1013"/>
      <c r="AU27" s="1013"/>
      <c r="AV27" s="1013"/>
      <c r="AW27" s="1013"/>
      <c r="AX27" s="1013"/>
      <c r="AY27" s="1013"/>
      <c r="AZ27" s="1013"/>
      <c r="BA27" s="1013"/>
      <c r="BB27" s="1013"/>
      <c r="BC27" s="1013"/>
      <c r="BD27" s="1013"/>
      <c r="BE27" s="1013"/>
      <c r="BF27" s="1013"/>
      <c r="BG27" s="1013"/>
      <c r="BH27" s="1013"/>
      <c r="BI27" s="1013"/>
      <c r="BJ27" s="1013"/>
      <c r="BK27" s="1013"/>
      <c r="BL27" s="1013"/>
      <c r="BM27" s="1013"/>
      <c r="BN27" s="1013"/>
      <c r="BO27" s="1013"/>
      <c r="BP27" s="1013"/>
      <c r="BQ27" s="1013"/>
      <c r="BR27" s="1013"/>
      <c r="BS27" s="1013"/>
      <c r="BT27" s="1013"/>
      <c r="BU27" s="1013"/>
      <c r="BV27" s="1013"/>
      <c r="BW27" s="1013"/>
      <c r="BX27" s="1013"/>
      <c r="BY27" s="1013"/>
      <c r="BZ27" s="1013"/>
    </row>
    <row r="28" spans="1:78" s="18" customFormat="1" ht="15" customHeight="1">
      <c r="A28" s="17"/>
      <c r="B28" s="999"/>
      <c r="C28" s="1000"/>
      <c r="D28" s="1000"/>
      <c r="E28" s="1000"/>
      <c r="F28" s="1000"/>
      <c r="G28" s="1000"/>
      <c r="H28" s="1000"/>
      <c r="I28" s="1000"/>
      <c r="J28" s="1000"/>
      <c r="K28" s="1001"/>
      <c r="L28" s="19"/>
      <c r="M28" s="20"/>
      <c r="N28" s="1015"/>
      <c r="O28" s="1015"/>
      <c r="P28" s="1015"/>
      <c r="Q28" s="1015"/>
      <c r="R28" s="1015"/>
      <c r="S28" s="1015"/>
      <c r="T28" s="1015"/>
      <c r="U28" s="1016" t="s">
        <v>21</v>
      </c>
      <c r="V28" s="1016"/>
      <c r="W28" s="1016"/>
      <c r="X28" s="1016"/>
      <c r="Y28" s="1016"/>
      <c r="Z28" s="1016"/>
      <c r="AA28" s="1016"/>
      <c r="AB28" s="1016"/>
      <c r="AC28" s="1016"/>
      <c r="AD28" s="1016"/>
      <c r="AE28" s="1013"/>
      <c r="AF28" s="1013"/>
      <c r="AG28" s="1013"/>
      <c r="AH28" s="1013"/>
      <c r="AI28" s="1013"/>
      <c r="AJ28" s="1013"/>
      <c r="AK28" s="1013"/>
      <c r="AL28" s="1013"/>
      <c r="AM28" s="1013"/>
      <c r="AN28" s="1013"/>
      <c r="AO28" s="1013"/>
      <c r="AP28" s="1013"/>
      <c r="AQ28" s="1013"/>
      <c r="AR28" s="1013"/>
      <c r="AS28" s="1013"/>
      <c r="AT28" s="1013"/>
      <c r="AU28" s="1013"/>
      <c r="AV28" s="1013"/>
      <c r="AW28" s="1013"/>
      <c r="AX28" s="1013"/>
      <c r="AY28" s="1013"/>
      <c r="AZ28" s="1013"/>
      <c r="BA28" s="1013"/>
      <c r="BB28" s="1013"/>
      <c r="BC28" s="1013"/>
      <c r="BD28" s="1013"/>
      <c r="BE28" s="1013"/>
      <c r="BF28" s="1013"/>
      <c r="BG28" s="1013"/>
      <c r="BH28" s="1013"/>
      <c r="BI28" s="1013"/>
      <c r="BJ28" s="1013"/>
      <c r="BK28" s="1013"/>
      <c r="BL28" s="1013"/>
      <c r="BM28" s="1013"/>
      <c r="BN28" s="1013"/>
      <c r="BO28" s="1013"/>
      <c r="BP28" s="1013"/>
      <c r="BQ28" s="1013"/>
      <c r="BR28" s="1013"/>
      <c r="BS28" s="1013"/>
      <c r="BT28" s="1013"/>
      <c r="BU28" s="1013"/>
      <c r="BV28" s="1013"/>
      <c r="BW28" s="1013"/>
      <c r="BX28" s="1013"/>
      <c r="BY28" s="1013"/>
      <c r="BZ28" s="1013"/>
    </row>
    <row r="29" spans="1:78" s="18" customFormat="1" ht="15" customHeight="1">
      <c r="A29" s="17"/>
      <c r="B29" s="999"/>
      <c r="C29" s="1000"/>
      <c r="D29" s="1000"/>
      <c r="E29" s="1000"/>
      <c r="F29" s="1000"/>
      <c r="G29" s="1000"/>
      <c r="H29" s="1000"/>
      <c r="I29" s="1000"/>
      <c r="J29" s="1000"/>
      <c r="K29" s="1001"/>
      <c r="L29" s="19"/>
      <c r="M29" s="20"/>
      <c r="N29" s="1015"/>
      <c r="O29" s="1015"/>
      <c r="P29" s="1015"/>
      <c r="Q29" s="1015"/>
      <c r="R29" s="1015"/>
      <c r="S29" s="1015"/>
      <c r="T29" s="1015"/>
      <c r="U29" s="1016" t="s">
        <v>111</v>
      </c>
      <c r="V29" s="1016"/>
      <c r="W29" s="1016"/>
      <c r="X29" s="1016"/>
      <c r="Y29" s="1016"/>
      <c r="Z29" s="1016"/>
      <c r="AA29" s="1016"/>
      <c r="AB29" s="1016"/>
      <c r="AC29" s="1016"/>
      <c r="AD29" s="1016"/>
      <c r="AE29" s="1013"/>
      <c r="AF29" s="1013"/>
      <c r="AG29" s="1013"/>
      <c r="AH29" s="1013"/>
      <c r="AI29" s="1013"/>
      <c r="AJ29" s="1013"/>
      <c r="AK29" s="1013"/>
      <c r="AL29" s="1013"/>
      <c r="AM29" s="1013"/>
      <c r="AN29" s="1013"/>
      <c r="AO29" s="1013"/>
      <c r="AP29" s="1013"/>
      <c r="AQ29" s="1013"/>
      <c r="AR29" s="1013"/>
      <c r="AS29" s="1013"/>
      <c r="AT29" s="1013"/>
      <c r="AU29" s="1013"/>
      <c r="AV29" s="1014" t="s">
        <v>112</v>
      </c>
      <c r="AW29" s="1014"/>
      <c r="AX29" s="1014"/>
      <c r="AY29" s="1014"/>
      <c r="AZ29" s="1014"/>
      <c r="BA29" s="1014"/>
      <c r="BB29" s="1014"/>
      <c r="BC29" s="1013"/>
      <c r="BD29" s="1013"/>
      <c r="BE29" s="1013"/>
      <c r="BF29" s="1013"/>
      <c r="BG29" s="1013"/>
      <c r="BH29" s="1013"/>
      <c r="BI29" s="1013"/>
      <c r="BJ29" s="1013"/>
      <c r="BK29" s="1013"/>
      <c r="BL29" s="1013"/>
      <c r="BM29" s="1013"/>
      <c r="BN29" s="1013"/>
      <c r="BO29" s="1013"/>
      <c r="BP29" s="1013"/>
      <c r="BQ29" s="1013"/>
      <c r="BR29" s="1013"/>
      <c r="BS29" s="1013"/>
      <c r="BT29" s="1013"/>
      <c r="BU29" s="1013"/>
      <c r="BV29" s="1013"/>
      <c r="BW29" s="1013"/>
      <c r="BX29" s="1013"/>
      <c r="BY29" s="1013"/>
      <c r="BZ29" s="1013"/>
    </row>
    <row r="30" spans="1:78" s="18" customFormat="1" ht="15" customHeight="1">
      <c r="A30" s="17"/>
      <c r="B30" s="999"/>
      <c r="C30" s="1000"/>
      <c r="D30" s="1000"/>
      <c r="E30" s="1000"/>
      <c r="F30" s="1000"/>
      <c r="G30" s="1000"/>
      <c r="H30" s="1000"/>
      <c r="I30" s="1000"/>
      <c r="J30" s="1000"/>
      <c r="K30" s="1001"/>
      <c r="L30" s="23"/>
      <c r="M30" s="24"/>
      <c r="N30" s="1015"/>
      <c r="O30" s="1015"/>
      <c r="P30" s="1015"/>
      <c r="Q30" s="1015"/>
      <c r="R30" s="1015"/>
      <c r="S30" s="1015"/>
      <c r="T30" s="1015"/>
      <c r="U30" s="1012" t="s">
        <v>108</v>
      </c>
      <c r="V30" s="1012"/>
      <c r="W30" s="1012"/>
      <c r="X30" s="1012"/>
      <c r="Y30" s="1012"/>
      <c r="Z30" s="1012"/>
      <c r="AA30" s="1012"/>
      <c r="AB30" s="1012"/>
      <c r="AC30" s="1012"/>
      <c r="AD30" s="1012"/>
      <c r="AE30" s="1018"/>
      <c r="AF30" s="1013"/>
      <c r="AG30" s="1013"/>
      <c r="AH30" s="1013"/>
      <c r="AI30" s="1013"/>
      <c r="AJ30" s="1013"/>
      <c r="AK30" s="1013"/>
      <c r="AL30" s="1013"/>
      <c r="AM30" s="1013"/>
      <c r="AN30" s="1013"/>
      <c r="AO30" s="1013"/>
      <c r="AP30" s="1013"/>
      <c r="AQ30" s="1013"/>
      <c r="AR30" s="1013"/>
      <c r="AS30" s="1013"/>
      <c r="AT30" s="1013"/>
      <c r="AU30" s="1013"/>
      <c r="AV30" s="1013"/>
      <c r="AW30" s="1013"/>
      <c r="AX30" s="1013"/>
      <c r="AY30" s="1013"/>
      <c r="AZ30" s="1013"/>
      <c r="BA30" s="1013"/>
      <c r="BB30" s="1013"/>
      <c r="BC30" s="1013"/>
      <c r="BD30" s="1013"/>
      <c r="BE30" s="1013"/>
      <c r="BF30" s="1013"/>
      <c r="BG30" s="1013"/>
      <c r="BH30" s="1013"/>
      <c r="BI30" s="1013"/>
      <c r="BJ30" s="1013"/>
      <c r="BK30" s="1013"/>
      <c r="BL30" s="1013"/>
      <c r="BM30" s="1013"/>
      <c r="BN30" s="1013"/>
      <c r="BO30" s="1013"/>
      <c r="BP30" s="1013"/>
      <c r="BQ30" s="1013"/>
      <c r="BR30" s="1013"/>
      <c r="BS30" s="1013"/>
      <c r="BT30" s="1013"/>
      <c r="BU30" s="1013"/>
      <c r="BV30" s="1013"/>
      <c r="BW30" s="1013"/>
      <c r="BX30" s="1013"/>
      <c r="BY30" s="1013"/>
      <c r="BZ30" s="1013"/>
    </row>
    <row r="31" spans="1:78" s="18" customFormat="1" ht="15" customHeight="1">
      <c r="A31" s="17"/>
      <c r="B31" s="999"/>
      <c r="C31" s="1000"/>
      <c r="D31" s="1000"/>
      <c r="E31" s="1000"/>
      <c r="F31" s="1000"/>
      <c r="G31" s="1000"/>
      <c r="H31" s="1000"/>
      <c r="I31" s="1000"/>
      <c r="J31" s="1000"/>
      <c r="K31" s="1001"/>
      <c r="L31" s="1005" t="s">
        <v>106</v>
      </c>
      <c r="M31" s="1006"/>
      <c r="N31" s="1007"/>
      <c r="O31" s="1007"/>
      <c r="P31" s="1007"/>
      <c r="Q31" s="1007"/>
      <c r="R31" s="1007"/>
      <c r="S31" s="1007"/>
      <c r="T31" s="1007"/>
      <c r="U31" s="1007"/>
      <c r="V31" s="1007"/>
      <c r="W31" s="1007"/>
      <c r="X31" s="1007"/>
      <c r="Y31" s="1007"/>
      <c r="Z31" s="1007"/>
      <c r="AA31" s="1007"/>
      <c r="AB31" s="1007"/>
      <c r="AC31" s="1007"/>
      <c r="AD31" s="1008"/>
      <c r="AE31" s="1009"/>
      <c r="AF31" s="1010"/>
      <c r="AG31" s="1010"/>
      <c r="AH31" s="1010"/>
      <c r="AI31" s="1010"/>
      <c r="AJ31" s="1010"/>
      <c r="AK31" s="1010"/>
      <c r="AL31" s="1010"/>
      <c r="AM31" s="1010"/>
      <c r="AN31" s="1010"/>
      <c r="AO31" s="1010"/>
      <c r="AP31" s="1010"/>
      <c r="AQ31" s="1010"/>
      <c r="AR31" s="1010"/>
      <c r="AS31" s="1010"/>
      <c r="AT31" s="1010"/>
      <c r="AU31" s="1010"/>
      <c r="AV31" s="1010"/>
      <c r="AW31" s="1010"/>
      <c r="AX31" s="1010"/>
      <c r="AY31" s="1010"/>
      <c r="AZ31" s="1010"/>
      <c r="BA31" s="1010"/>
      <c r="BB31" s="1010"/>
      <c r="BC31" s="1010"/>
      <c r="BD31" s="1010"/>
      <c r="BE31" s="1010"/>
      <c r="BF31" s="1010"/>
      <c r="BG31" s="1010"/>
      <c r="BH31" s="1010"/>
      <c r="BI31" s="1010"/>
      <c r="BJ31" s="1010"/>
      <c r="BK31" s="1010"/>
      <c r="BL31" s="1010"/>
      <c r="BM31" s="1010"/>
      <c r="BN31" s="1010"/>
      <c r="BO31" s="1010"/>
      <c r="BP31" s="1010"/>
      <c r="BQ31" s="1010"/>
      <c r="BR31" s="1010"/>
      <c r="BS31" s="1010"/>
      <c r="BT31" s="1010"/>
      <c r="BU31" s="1010"/>
      <c r="BV31" s="1010"/>
      <c r="BW31" s="1010"/>
      <c r="BX31" s="1010"/>
      <c r="BY31" s="1010"/>
      <c r="BZ31" s="1011"/>
    </row>
    <row r="32" spans="1:78" s="18" customFormat="1" ht="15" customHeight="1">
      <c r="A32" s="17"/>
      <c r="B32" s="999"/>
      <c r="C32" s="1000"/>
      <c r="D32" s="1000"/>
      <c r="E32" s="1000"/>
      <c r="F32" s="1000"/>
      <c r="G32" s="1000"/>
      <c r="H32" s="1000"/>
      <c r="I32" s="1000"/>
      <c r="J32" s="1000"/>
      <c r="K32" s="1001"/>
      <c r="L32" s="19"/>
      <c r="M32" s="20"/>
      <c r="N32" s="1012" t="s">
        <v>122</v>
      </c>
      <c r="O32" s="1012"/>
      <c r="P32" s="1012"/>
      <c r="Q32" s="1012"/>
      <c r="R32" s="1012"/>
      <c r="S32" s="1012"/>
      <c r="T32" s="1012"/>
      <c r="U32" s="1012"/>
      <c r="V32" s="1012"/>
      <c r="W32" s="1012"/>
      <c r="X32" s="1012"/>
      <c r="Y32" s="1012"/>
      <c r="Z32" s="1012"/>
      <c r="AA32" s="1012"/>
      <c r="AB32" s="1012"/>
      <c r="AC32" s="1012"/>
      <c r="AD32" s="1012"/>
      <c r="AE32" s="1013"/>
      <c r="AF32" s="1013"/>
      <c r="AG32" s="1013"/>
      <c r="AH32" s="1013"/>
      <c r="AI32" s="1013"/>
      <c r="AJ32" s="1013"/>
      <c r="AK32" s="1013"/>
      <c r="AL32" s="1013"/>
      <c r="AM32" s="1013"/>
      <c r="AN32" s="1013"/>
      <c r="AO32" s="1013"/>
      <c r="AP32" s="1013"/>
      <c r="AQ32" s="1013"/>
      <c r="AR32" s="1014" t="s">
        <v>110</v>
      </c>
      <c r="AS32" s="1014"/>
      <c r="AT32" s="1014"/>
      <c r="AU32" s="1014"/>
      <c r="AV32" s="1014"/>
      <c r="AW32" s="1014"/>
      <c r="AX32" s="1014"/>
      <c r="AY32" s="1014"/>
      <c r="AZ32" s="1014"/>
      <c r="BA32" s="1014"/>
      <c r="BB32" s="1014"/>
      <c r="BC32" s="1014"/>
      <c r="BD32" s="1014"/>
      <c r="BE32" s="1014"/>
      <c r="BF32" s="1009"/>
      <c r="BG32" s="1010"/>
      <c r="BH32" s="1010"/>
      <c r="BI32" s="1010"/>
      <c r="BJ32" s="1010"/>
      <c r="BK32" s="1010"/>
      <c r="BL32" s="1010"/>
      <c r="BM32" s="1010"/>
      <c r="BN32" s="1010"/>
      <c r="BO32" s="1010"/>
      <c r="BP32" s="1010"/>
      <c r="BQ32" s="1010"/>
      <c r="BR32" s="1010"/>
      <c r="BS32" s="1010"/>
      <c r="BT32" s="1010"/>
      <c r="BU32" s="1010"/>
      <c r="BV32" s="1010"/>
      <c r="BW32" s="1010"/>
      <c r="BX32" s="1010"/>
      <c r="BY32" s="1010"/>
      <c r="BZ32" s="1011"/>
    </row>
    <row r="33" spans="1:78" s="18" customFormat="1" ht="15" customHeight="1">
      <c r="A33" s="17"/>
      <c r="B33" s="999"/>
      <c r="C33" s="1000"/>
      <c r="D33" s="1000"/>
      <c r="E33" s="1000"/>
      <c r="F33" s="1000"/>
      <c r="G33" s="1000"/>
      <c r="H33" s="1000"/>
      <c r="I33" s="1000"/>
      <c r="J33" s="1000"/>
      <c r="K33" s="1001"/>
      <c r="L33" s="21"/>
      <c r="M33" s="22"/>
      <c r="N33" s="1015" t="s">
        <v>109</v>
      </c>
      <c r="O33" s="1015"/>
      <c r="P33" s="1015"/>
      <c r="Q33" s="1015"/>
      <c r="R33" s="1015"/>
      <c r="S33" s="1015"/>
      <c r="T33" s="1015"/>
      <c r="U33" s="1016" t="s">
        <v>107</v>
      </c>
      <c r="V33" s="1016"/>
      <c r="W33" s="1016"/>
      <c r="X33" s="1016"/>
      <c r="Y33" s="1016"/>
      <c r="Z33" s="1016"/>
      <c r="AA33" s="1016"/>
      <c r="AB33" s="1016"/>
      <c r="AC33" s="1016"/>
      <c r="AD33" s="1016"/>
      <c r="AE33" s="1009"/>
      <c r="AF33" s="1010"/>
      <c r="AG33" s="1010"/>
      <c r="AH33" s="1010"/>
      <c r="AI33" s="1010"/>
      <c r="AJ33" s="1010"/>
      <c r="AK33" s="1010"/>
      <c r="AL33" s="1010"/>
      <c r="AM33" s="1010"/>
      <c r="AN33" s="1010"/>
      <c r="AO33" s="1010"/>
      <c r="AP33" s="1010"/>
      <c r="AQ33" s="1010"/>
      <c r="AR33" s="1010"/>
      <c r="AS33" s="1010"/>
      <c r="AT33" s="1010"/>
      <c r="AU33" s="1010"/>
      <c r="AV33" s="1010"/>
      <c r="AW33" s="1010"/>
      <c r="AX33" s="1010"/>
      <c r="AY33" s="1010"/>
      <c r="AZ33" s="1010"/>
      <c r="BA33" s="1010"/>
      <c r="BB33" s="1010"/>
      <c r="BC33" s="1010"/>
      <c r="BD33" s="1010"/>
      <c r="BE33" s="1010"/>
      <c r="BF33" s="1010"/>
      <c r="BG33" s="1010"/>
      <c r="BH33" s="1010"/>
      <c r="BI33" s="1010"/>
      <c r="BJ33" s="1010"/>
      <c r="BK33" s="1010"/>
      <c r="BL33" s="1010"/>
      <c r="BM33" s="1010"/>
      <c r="BN33" s="1010"/>
      <c r="BO33" s="1010"/>
      <c r="BP33" s="1010"/>
      <c r="BQ33" s="1010"/>
      <c r="BR33" s="1010"/>
      <c r="BS33" s="1010"/>
      <c r="BT33" s="1010"/>
      <c r="BU33" s="1010"/>
      <c r="BV33" s="1010"/>
      <c r="BW33" s="1010"/>
      <c r="BX33" s="1010"/>
      <c r="BY33" s="1010"/>
      <c r="BZ33" s="1011"/>
    </row>
    <row r="34" spans="1:78" s="18" customFormat="1" ht="15" customHeight="1">
      <c r="A34" s="17"/>
      <c r="B34" s="999"/>
      <c r="C34" s="1000"/>
      <c r="D34" s="1000"/>
      <c r="E34" s="1000"/>
      <c r="F34" s="1000"/>
      <c r="G34" s="1000"/>
      <c r="H34" s="1000"/>
      <c r="I34" s="1000"/>
      <c r="J34" s="1000"/>
      <c r="K34" s="1001"/>
      <c r="L34" s="19"/>
      <c r="M34" s="20"/>
      <c r="N34" s="1015"/>
      <c r="O34" s="1015"/>
      <c r="P34" s="1015"/>
      <c r="Q34" s="1015"/>
      <c r="R34" s="1015"/>
      <c r="S34" s="1015"/>
      <c r="T34" s="1015"/>
      <c r="U34" s="1016" t="s">
        <v>21</v>
      </c>
      <c r="V34" s="1016"/>
      <c r="W34" s="1016"/>
      <c r="X34" s="1016"/>
      <c r="Y34" s="1016"/>
      <c r="Z34" s="1016"/>
      <c r="AA34" s="1016"/>
      <c r="AB34" s="1016"/>
      <c r="AC34" s="1016"/>
      <c r="AD34" s="1016"/>
      <c r="AE34" s="1009"/>
      <c r="AF34" s="1010"/>
      <c r="AG34" s="1010"/>
      <c r="AH34" s="1010"/>
      <c r="AI34" s="1010"/>
      <c r="AJ34" s="1010"/>
      <c r="AK34" s="1010"/>
      <c r="AL34" s="1010"/>
      <c r="AM34" s="1010"/>
      <c r="AN34" s="1010"/>
      <c r="AO34" s="1010"/>
      <c r="AP34" s="1010"/>
      <c r="AQ34" s="1010"/>
      <c r="AR34" s="1010"/>
      <c r="AS34" s="1010"/>
      <c r="AT34" s="1010"/>
      <c r="AU34" s="1010"/>
      <c r="AV34" s="1010"/>
      <c r="AW34" s="1010"/>
      <c r="AX34" s="1010"/>
      <c r="AY34" s="1010"/>
      <c r="AZ34" s="1010"/>
      <c r="BA34" s="1010"/>
      <c r="BB34" s="1010"/>
      <c r="BC34" s="1010"/>
      <c r="BD34" s="1010"/>
      <c r="BE34" s="1010"/>
      <c r="BF34" s="1010"/>
      <c r="BG34" s="1010"/>
      <c r="BH34" s="1010"/>
      <c r="BI34" s="1010"/>
      <c r="BJ34" s="1010"/>
      <c r="BK34" s="1010"/>
      <c r="BL34" s="1010"/>
      <c r="BM34" s="1010"/>
      <c r="BN34" s="1010"/>
      <c r="BO34" s="1010"/>
      <c r="BP34" s="1010"/>
      <c r="BQ34" s="1010"/>
      <c r="BR34" s="1010"/>
      <c r="BS34" s="1010"/>
      <c r="BT34" s="1010"/>
      <c r="BU34" s="1010"/>
      <c r="BV34" s="1010"/>
      <c r="BW34" s="1010"/>
      <c r="BX34" s="1010"/>
      <c r="BY34" s="1010"/>
      <c r="BZ34" s="1011"/>
    </row>
    <row r="35" spans="1:78" s="18" customFormat="1" ht="15" customHeight="1">
      <c r="A35" s="17"/>
      <c r="B35" s="999"/>
      <c r="C35" s="1000"/>
      <c r="D35" s="1000"/>
      <c r="E35" s="1000"/>
      <c r="F35" s="1000"/>
      <c r="G35" s="1000"/>
      <c r="H35" s="1000"/>
      <c r="I35" s="1000"/>
      <c r="J35" s="1000"/>
      <c r="K35" s="1001"/>
      <c r="L35" s="19"/>
      <c r="M35" s="20"/>
      <c r="N35" s="1015"/>
      <c r="O35" s="1015"/>
      <c r="P35" s="1015"/>
      <c r="Q35" s="1015"/>
      <c r="R35" s="1015"/>
      <c r="S35" s="1015"/>
      <c r="T35" s="1015"/>
      <c r="U35" s="1016" t="s">
        <v>111</v>
      </c>
      <c r="V35" s="1016"/>
      <c r="W35" s="1016"/>
      <c r="X35" s="1016"/>
      <c r="Y35" s="1016"/>
      <c r="Z35" s="1016"/>
      <c r="AA35" s="1016"/>
      <c r="AB35" s="1016"/>
      <c r="AC35" s="1016"/>
      <c r="AD35" s="1016"/>
      <c r="AE35" s="1009"/>
      <c r="AF35" s="1010"/>
      <c r="AG35" s="1010"/>
      <c r="AH35" s="1010"/>
      <c r="AI35" s="1010"/>
      <c r="AJ35" s="1010"/>
      <c r="AK35" s="1010"/>
      <c r="AL35" s="1010"/>
      <c r="AM35" s="1010"/>
      <c r="AN35" s="1010"/>
      <c r="AO35" s="1010"/>
      <c r="AP35" s="1010"/>
      <c r="AQ35" s="1010"/>
      <c r="AR35" s="1010"/>
      <c r="AS35" s="1010"/>
      <c r="AT35" s="1010"/>
      <c r="AU35" s="1010"/>
      <c r="AV35" s="1014" t="s">
        <v>112</v>
      </c>
      <c r="AW35" s="1014"/>
      <c r="AX35" s="1014"/>
      <c r="AY35" s="1014"/>
      <c r="AZ35" s="1014"/>
      <c r="BA35" s="1014"/>
      <c r="BB35" s="1014"/>
      <c r="BC35" s="1009"/>
      <c r="BD35" s="1010"/>
      <c r="BE35" s="1010"/>
      <c r="BF35" s="1010"/>
      <c r="BG35" s="1010"/>
      <c r="BH35" s="1010"/>
      <c r="BI35" s="1010"/>
      <c r="BJ35" s="1010"/>
      <c r="BK35" s="1010"/>
      <c r="BL35" s="1010"/>
      <c r="BM35" s="1010"/>
      <c r="BN35" s="1010"/>
      <c r="BO35" s="1010"/>
      <c r="BP35" s="1010"/>
      <c r="BQ35" s="1010"/>
      <c r="BR35" s="1010"/>
      <c r="BS35" s="1010"/>
      <c r="BT35" s="1010"/>
      <c r="BU35" s="1010"/>
      <c r="BV35" s="1010"/>
      <c r="BW35" s="1010"/>
      <c r="BX35" s="1010"/>
      <c r="BY35" s="1010"/>
      <c r="BZ35" s="1011"/>
    </row>
    <row r="36" spans="1:78" s="18" customFormat="1" ht="15" customHeight="1">
      <c r="A36" s="17"/>
      <c r="B36" s="999"/>
      <c r="C36" s="1000"/>
      <c r="D36" s="1000"/>
      <c r="E36" s="1000"/>
      <c r="F36" s="1000"/>
      <c r="G36" s="1000"/>
      <c r="H36" s="1000"/>
      <c r="I36" s="1000"/>
      <c r="J36" s="1000"/>
      <c r="K36" s="1001"/>
      <c r="L36" s="23"/>
      <c r="M36" s="24"/>
      <c r="N36" s="1015"/>
      <c r="O36" s="1015"/>
      <c r="P36" s="1015"/>
      <c r="Q36" s="1015"/>
      <c r="R36" s="1015"/>
      <c r="S36" s="1015"/>
      <c r="T36" s="1015"/>
      <c r="U36" s="1012" t="s">
        <v>108</v>
      </c>
      <c r="V36" s="1012"/>
      <c r="W36" s="1012"/>
      <c r="X36" s="1012"/>
      <c r="Y36" s="1012"/>
      <c r="Z36" s="1012"/>
      <c r="AA36" s="1012"/>
      <c r="AB36" s="1012"/>
      <c r="AC36" s="1012"/>
      <c r="AD36" s="1012"/>
      <c r="AE36" s="1017"/>
      <c r="AF36" s="1010"/>
      <c r="AG36" s="1010"/>
      <c r="AH36" s="1010"/>
      <c r="AI36" s="1010"/>
      <c r="AJ36" s="1010"/>
      <c r="AK36" s="1010"/>
      <c r="AL36" s="1010"/>
      <c r="AM36" s="1010"/>
      <c r="AN36" s="1010"/>
      <c r="AO36" s="1010"/>
      <c r="AP36" s="1010"/>
      <c r="AQ36" s="1010"/>
      <c r="AR36" s="1010"/>
      <c r="AS36" s="1010"/>
      <c r="AT36" s="1010"/>
      <c r="AU36" s="1010"/>
      <c r="AV36" s="1010"/>
      <c r="AW36" s="1010"/>
      <c r="AX36" s="1010"/>
      <c r="AY36" s="1010"/>
      <c r="AZ36" s="1010"/>
      <c r="BA36" s="1010"/>
      <c r="BB36" s="1010"/>
      <c r="BC36" s="1010"/>
      <c r="BD36" s="1010"/>
      <c r="BE36" s="1010"/>
      <c r="BF36" s="1010"/>
      <c r="BG36" s="1010"/>
      <c r="BH36" s="1010"/>
      <c r="BI36" s="1010"/>
      <c r="BJ36" s="1010"/>
      <c r="BK36" s="1010"/>
      <c r="BL36" s="1010"/>
      <c r="BM36" s="1010"/>
      <c r="BN36" s="1010"/>
      <c r="BO36" s="1010"/>
      <c r="BP36" s="1010"/>
      <c r="BQ36" s="1010"/>
      <c r="BR36" s="1010"/>
      <c r="BS36" s="1010"/>
      <c r="BT36" s="1010"/>
      <c r="BU36" s="1010"/>
      <c r="BV36" s="1010"/>
      <c r="BW36" s="1010"/>
      <c r="BX36" s="1010"/>
      <c r="BY36" s="1010"/>
      <c r="BZ36" s="1011"/>
    </row>
    <row r="37" spans="1:78" s="18" customFormat="1" ht="15" customHeight="1">
      <c r="A37" s="17"/>
      <c r="B37" s="999"/>
      <c r="C37" s="1000"/>
      <c r="D37" s="1000"/>
      <c r="E37" s="1000"/>
      <c r="F37" s="1000"/>
      <c r="G37" s="1000"/>
      <c r="H37" s="1000"/>
      <c r="I37" s="1000"/>
      <c r="J37" s="1000"/>
      <c r="K37" s="1001"/>
      <c r="L37" s="19"/>
      <c r="M37" s="20"/>
      <c r="N37" s="1012" t="s">
        <v>122</v>
      </c>
      <c r="O37" s="1012"/>
      <c r="P37" s="1012"/>
      <c r="Q37" s="1012"/>
      <c r="R37" s="1012"/>
      <c r="S37" s="1012"/>
      <c r="T37" s="1012"/>
      <c r="U37" s="1012"/>
      <c r="V37" s="1012"/>
      <c r="W37" s="1012"/>
      <c r="X37" s="1012"/>
      <c r="Y37" s="1012"/>
      <c r="Z37" s="1012"/>
      <c r="AA37" s="1012"/>
      <c r="AB37" s="1012"/>
      <c r="AC37" s="1012"/>
      <c r="AD37" s="1012"/>
      <c r="AE37" s="1013"/>
      <c r="AF37" s="1013"/>
      <c r="AG37" s="1013"/>
      <c r="AH37" s="1013"/>
      <c r="AI37" s="1013"/>
      <c r="AJ37" s="1013"/>
      <c r="AK37" s="1013"/>
      <c r="AL37" s="1013"/>
      <c r="AM37" s="1013"/>
      <c r="AN37" s="1013"/>
      <c r="AO37" s="1013"/>
      <c r="AP37" s="1013"/>
      <c r="AQ37" s="1013"/>
      <c r="AR37" s="1014" t="s">
        <v>110</v>
      </c>
      <c r="AS37" s="1014"/>
      <c r="AT37" s="1014"/>
      <c r="AU37" s="1014"/>
      <c r="AV37" s="1014"/>
      <c r="AW37" s="1014"/>
      <c r="AX37" s="1014"/>
      <c r="AY37" s="1014"/>
      <c r="AZ37" s="1014"/>
      <c r="BA37" s="1014"/>
      <c r="BB37" s="1014"/>
      <c r="BC37" s="1014"/>
      <c r="BD37" s="1014"/>
      <c r="BE37" s="1014"/>
      <c r="BF37" s="1009"/>
      <c r="BG37" s="1010"/>
      <c r="BH37" s="1010"/>
      <c r="BI37" s="1010"/>
      <c r="BJ37" s="1010"/>
      <c r="BK37" s="1010"/>
      <c r="BL37" s="1010"/>
      <c r="BM37" s="1010"/>
      <c r="BN37" s="1010"/>
      <c r="BO37" s="1010"/>
      <c r="BP37" s="1010"/>
      <c r="BQ37" s="1010"/>
      <c r="BR37" s="1010"/>
      <c r="BS37" s="1010"/>
      <c r="BT37" s="1010"/>
      <c r="BU37" s="1010"/>
      <c r="BV37" s="1010"/>
      <c r="BW37" s="1010"/>
      <c r="BX37" s="1010"/>
      <c r="BY37" s="1010"/>
      <c r="BZ37" s="1011"/>
    </row>
    <row r="38" spans="1:78" s="18" customFormat="1" ht="15" customHeight="1">
      <c r="A38" s="17"/>
      <c r="B38" s="999"/>
      <c r="C38" s="1000"/>
      <c r="D38" s="1000"/>
      <c r="E38" s="1000"/>
      <c r="F38" s="1000"/>
      <c r="G38" s="1000"/>
      <c r="H38" s="1000"/>
      <c r="I38" s="1000"/>
      <c r="J38" s="1000"/>
      <c r="K38" s="1001"/>
      <c r="L38" s="21"/>
      <c r="M38" s="22"/>
      <c r="N38" s="1015" t="s">
        <v>109</v>
      </c>
      <c r="O38" s="1015"/>
      <c r="P38" s="1015"/>
      <c r="Q38" s="1015"/>
      <c r="R38" s="1015"/>
      <c r="S38" s="1015"/>
      <c r="T38" s="1015"/>
      <c r="U38" s="1016" t="s">
        <v>107</v>
      </c>
      <c r="V38" s="1016"/>
      <c r="W38" s="1016"/>
      <c r="X38" s="1016"/>
      <c r="Y38" s="1016"/>
      <c r="Z38" s="1016"/>
      <c r="AA38" s="1016"/>
      <c r="AB38" s="1016"/>
      <c r="AC38" s="1016"/>
      <c r="AD38" s="1016"/>
      <c r="AE38" s="1009"/>
      <c r="AF38" s="1010"/>
      <c r="AG38" s="1010"/>
      <c r="AH38" s="1010"/>
      <c r="AI38" s="1010"/>
      <c r="AJ38" s="1010"/>
      <c r="AK38" s="1010"/>
      <c r="AL38" s="1010"/>
      <c r="AM38" s="1010"/>
      <c r="AN38" s="1010"/>
      <c r="AO38" s="1010"/>
      <c r="AP38" s="1010"/>
      <c r="AQ38" s="1010"/>
      <c r="AR38" s="1010"/>
      <c r="AS38" s="1010"/>
      <c r="AT38" s="1010"/>
      <c r="AU38" s="1010"/>
      <c r="AV38" s="1010"/>
      <c r="AW38" s="1010"/>
      <c r="AX38" s="1010"/>
      <c r="AY38" s="1010"/>
      <c r="AZ38" s="1010"/>
      <c r="BA38" s="1010"/>
      <c r="BB38" s="1010"/>
      <c r="BC38" s="1010"/>
      <c r="BD38" s="1010"/>
      <c r="BE38" s="1010"/>
      <c r="BF38" s="1010"/>
      <c r="BG38" s="1010"/>
      <c r="BH38" s="1010"/>
      <c r="BI38" s="1010"/>
      <c r="BJ38" s="1010"/>
      <c r="BK38" s="1010"/>
      <c r="BL38" s="1010"/>
      <c r="BM38" s="1010"/>
      <c r="BN38" s="1010"/>
      <c r="BO38" s="1010"/>
      <c r="BP38" s="1010"/>
      <c r="BQ38" s="1010"/>
      <c r="BR38" s="1010"/>
      <c r="BS38" s="1010"/>
      <c r="BT38" s="1010"/>
      <c r="BU38" s="1010"/>
      <c r="BV38" s="1010"/>
      <c r="BW38" s="1010"/>
      <c r="BX38" s="1010"/>
      <c r="BY38" s="1010"/>
      <c r="BZ38" s="1011"/>
    </row>
    <row r="39" spans="1:78" s="18" customFormat="1" ht="15" customHeight="1">
      <c r="A39" s="17"/>
      <c r="B39" s="999"/>
      <c r="C39" s="1000"/>
      <c r="D39" s="1000"/>
      <c r="E39" s="1000"/>
      <c r="F39" s="1000"/>
      <c r="G39" s="1000"/>
      <c r="H39" s="1000"/>
      <c r="I39" s="1000"/>
      <c r="J39" s="1000"/>
      <c r="K39" s="1001"/>
      <c r="L39" s="19"/>
      <c r="M39" s="20"/>
      <c r="N39" s="1015"/>
      <c r="O39" s="1015"/>
      <c r="P39" s="1015"/>
      <c r="Q39" s="1015"/>
      <c r="R39" s="1015"/>
      <c r="S39" s="1015"/>
      <c r="T39" s="1015"/>
      <c r="U39" s="1016" t="s">
        <v>21</v>
      </c>
      <c r="V39" s="1016"/>
      <c r="W39" s="1016"/>
      <c r="X39" s="1016"/>
      <c r="Y39" s="1016"/>
      <c r="Z39" s="1016"/>
      <c r="AA39" s="1016"/>
      <c r="AB39" s="1016"/>
      <c r="AC39" s="1016"/>
      <c r="AD39" s="1016"/>
      <c r="AE39" s="1009"/>
      <c r="AF39" s="1010"/>
      <c r="AG39" s="1010"/>
      <c r="AH39" s="1010"/>
      <c r="AI39" s="1010"/>
      <c r="AJ39" s="1010"/>
      <c r="AK39" s="1010"/>
      <c r="AL39" s="1010"/>
      <c r="AM39" s="1010"/>
      <c r="AN39" s="1010"/>
      <c r="AO39" s="1010"/>
      <c r="AP39" s="1010"/>
      <c r="AQ39" s="1010"/>
      <c r="AR39" s="1010"/>
      <c r="AS39" s="1010"/>
      <c r="AT39" s="1010"/>
      <c r="AU39" s="1010"/>
      <c r="AV39" s="1010"/>
      <c r="AW39" s="1010"/>
      <c r="AX39" s="1010"/>
      <c r="AY39" s="1010"/>
      <c r="AZ39" s="1010"/>
      <c r="BA39" s="1010"/>
      <c r="BB39" s="1010"/>
      <c r="BC39" s="1010"/>
      <c r="BD39" s="1010"/>
      <c r="BE39" s="1010"/>
      <c r="BF39" s="1010"/>
      <c r="BG39" s="1010"/>
      <c r="BH39" s="1010"/>
      <c r="BI39" s="1010"/>
      <c r="BJ39" s="1010"/>
      <c r="BK39" s="1010"/>
      <c r="BL39" s="1010"/>
      <c r="BM39" s="1010"/>
      <c r="BN39" s="1010"/>
      <c r="BO39" s="1010"/>
      <c r="BP39" s="1010"/>
      <c r="BQ39" s="1010"/>
      <c r="BR39" s="1010"/>
      <c r="BS39" s="1010"/>
      <c r="BT39" s="1010"/>
      <c r="BU39" s="1010"/>
      <c r="BV39" s="1010"/>
      <c r="BW39" s="1010"/>
      <c r="BX39" s="1010"/>
      <c r="BY39" s="1010"/>
      <c r="BZ39" s="1011"/>
    </row>
    <row r="40" spans="1:78" s="18" customFormat="1" ht="15" customHeight="1">
      <c r="A40" s="17"/>
      <c r="B40" s="999"/>
      <c r="C40" s="1000"/>
      <c r="D40" s="1000"/>
      <c r="E40" s="1000"/>
      <c r="F40" s="1000"/>
      <c r="G40" s="1000"/>
      <c r="H40" s="1000"/>
      <c r="I40" s="1000"/>
      <c r="J40" s="1000"/>
      <c r="K40" s="1001"/>
      <c r="L40" s="19"/>
      <c r="M40" s="20"/>
      <c r="N40" s="1015"/>
      <c r="O40" s="1015"/>
      <c r="P40" s="1015"/>
      <c r="Q40" s="1015"/>
      <c r="R40" s="1015"/>
      <c r="S40" s="1015"/>
      <c r="T40" s="1015"/>
      <c r="U40" s="1016" t="s">
        <v>111</v>
      </c>
      <c r="V40" s="1016"/>
      <c r="W40" s="1016"/>
      <c r="X40" s="1016"/>
      <c r="Y40" s="1016"/>
      <c r="Z40" s="1016"/>
      <c r="AA40" s="1016"/>
      <c r="AB40" s="1016"/>
      <c r="AC40" s="1016"/>
      <c r="AD40" s="1016"/>
      <c r="AE40" s="1009"/>
      <c r="AF40" s="1010"/>
      <c r="AG40" s="1010"/>
      <c r="AH40" s="1010"/>
      <c r="AI40" s="1010"/>
      <c r="AJ40" s="1010"/>
      <c r="AK40" s="1010"/>
      <c r="AL40" s="1010"/>
      <c r="AM40" s="1010"/>
      <c r="AN40" s="1010"/>
      <c r="AO40" s="1010"/>
      <c r="AP40" s="1010"/>
      <c r="AQ40" s="1010"/>
      <c r="AR40" s="1010"/>
      <c r="AS40" s="1010"/>
      <c r="AT40" s="1010"/>
      <c r="AU40" s="1010"/>
      <c r="AV40" s="1014" t="s">
        <v>112</v>
      </c>
      <c r="AW40" s="1014"/>
      <c r="AX40" s="1014"/>
      <c r="AY40" s="1014"/>
      <c r="AZ40" s="1014"/>
      <c r="BA40" s="1014"/>
      <c r="BB40" s="1014"/>
      <c r="BC40" s="1009"/>
      <c r="BD40" s="1010"/>
      <c r="BE40" s="1010"/>
      <c r="BF40" s="1010"/>
      <c r="BG40" s="1010"/>
      <c r="BH40" s="1010"/>
      <c r="BI40" s="1010"/>
      <c r="BJ40" s="1010"/>
      <c r="BK40" s="1010"/>
      <c r="BL40" s="1010"/>
      <c r="BM40" s="1010"/>
      <c r="BN40" s="1010"/>
      <c r="BO40" s="1010"/>
      <c r="BP40" s="1010"/>
      <c r="BQ40" s="1010"/>
      <c r="BR40" s="1010"/>
      <c r="BS40" s="1010"/>
      <c r="BT40" s="1010"/>
      <c r="BU40" s="1010"/>
      <c r="BV40" s="1010"/>
      <c r="BW40" s="1010"/>
      <c r="BX40" s="1010"/>
      <c r="BY40" s="1010"/>
      <c r="BZ40" s="1011"/>
    </row>
    <row r="41" spans="1:78" s="18" customFormat="1" ht="15" customHeight="1">
      <c r="A41" s="17"/>
      <c r="B41" s="999"/>
      <c r="C41" s="1000"/>
      <c r="D41" s="1000"/>
      <c r="E41" s="1000"/>
      <c r="F41" s="1000"/>
      <c r="G41" s="1000"/>
      <c r="H41" s="1000"/>
      <c r="I41" s="1000"/>
      <c r="J41" s="1000"/>
      <c r="K41" s="1001"/>
      <c r="L41" s="23"/>
      <c r="M41" s="24"/>
      <c r="N41" s="1015"/>
      <c r="O41" s="1015"/>
      <c r="P41" s="1015"/>
      <c r="Q41" s="1015"/>
      <c r="R41" s="1015"/>
      <c r="S41" s="1015"/>
      <c r="T41" s="1015"/>
      <c r="U41" s="1012" t="s">
        <v>108</v>
      </c>
      <c r="V41" s="1012"/>
      <c r="W41" s="1012"/>
      <c r="X41" s="1012"/>
      <c r="Y41" s="1012"/>
      <c r="Z41" s="1012"/>
      <c r="AA41" s="1012"/>
      <c r="AB41" s="1012"/>
      <c r="AC41" s="1012"/>
      <c r="AD41" s="1012"/>
      <c r="AE41" s="1017"/>
      <c r="AF41" s="1010"/>
      <c r="AG41" s="1010"/>
      <c r="AH41" s="1010"/>
      <c r="AI41" s="1010"/>
      <c r="AJ41" s="1010"/>
      <c r="AK41" s="1010"/>
      <c r="AL41" s="1010"/>
      <c r="AM41" s="1010"/>
      <c r="AN41" s="1010"/>
      <c r="AO41" s="1010"/>
      <c r="AP41" s="1010"/>
      <c r="AQ41" s="1010"/>
      <c r="AR41" s="1010"/>
      <c r="AS41" s="1010"/>
      <c r="AT41" s="1010"/>
      <c r="AU41" s="1010"/>
      <c r="AV41" s="1010"/>
      <c r="AW41" s="1010"/>
      <c r="AX41" s="1010"/>
      <c r="AY41" s="1010"/>
      <c r="AZ41" s="1010"/>
      <c r="BA41" s="1010"/>
      <c r="BB41" s="1010"/>
      <c r="BC41" s="1010"/>
      <c r="BD41" s="1010"/>
      <c r="BE41" s="1010"/>
      <c r="BF41" s="1010"/>
      <c r="BG41" s="1010"/>
      <c r="BH41" s="1010"/>
      <c r="BI41" s="1010"/>
      <c r="BJ41" s="1010"/>
      <c r="BK41" s="1010"/>
      <c r="BL41" s="1010"/>
      <c r="BM41" s="1010"/>
      <c r="BN41" s="1010"/>
      <c r="BO41" s="1010"/>
      <c r="BP41" s="1010"/>
      <c r="BQ41" s="1010"/>
      <c r="BR41" s="1010"/>
      <c r="BS41" s="1010"/>
      <c r="BT41" s="1010"/>
      <c r="BU41" s="1010"/>
      <c r="BV41" s="1010"/>
      <c r="BW41" s="1010"/>
      <c r="BX41" s="1010"/>
      <c r="BY41" s="1010"/>
      <c r="BZ41" s="1011"/>
    </row>
    <row r="42" spans="1:78" s="18" customFormat="1" ht="15" customHeight="1">
      <c r="A42" s="17"/>
      <c r="B42" s="999"/>
      <c r="C42" s="1000"/>
      <c r="D42" s="1000"/>
      <c r="E42" s="1000"/>
      <c r="F42" s="1000"/>
      <c r="G42" s="1000"/>
      <c r="H42" s="1000"/>
      <c r="I42" s="1000"/>
      <c r="J42" s="1000"/>
      <c r="K42" s="1001"/>
      <c r="L42" s="19"/>
      <c r="M42" s="20"/>
      <c r="N42" s="1012" t="s">
        <v>122</v>
      </c>
      <c r="O42" s="1012"/>
      <c r="P42" s="1012"/>
      <c r="Q42" s="1012"/>
      <c r="R42" s="1012"/>
      <c r="S42" s="1012"/>
      <c r="T42" s="1012"/>
      <c r="U42" s="1012"/>
      <c r="V42" s="1012"/>
      <c r="W42" s="1012"/>
      <c r="X42" s="1012"/>
      <c r="Y42" s="1012"/>
      <c r="Z42" s="1012"/>
      <c r="AA42" s="1012"/>
      <c r="AB42" s="1012"/>
      <c r="AC42" s="1012"/>
      <c r="AD42" s="1012"/>
      <c r="AE42" s="1013"/>
      <c r="AF42" s="1013"/>
      <c r="AG42" s="1013"/>
      <c r="AH42" s="1013"/>
      <c r="AI42" s="1013"/>
      <c r="AJ42" s="1013"/>
      <c r="AK42" s="1013"/>
      <c r="AL42" s="1013"/>
      <c r="AM42" s="1013"/>
      <c r="AN42" s="1013"/>
      <c r="AO42" s="1013"/>
      <c r="AP42" s="1013"/>
      <c r="AQ42" s="1013"/>
      <c r="AR42" s="1014" t="s">
        <v>110</v>
      </c>
      <c r="AS42" s="1014"/>
      <c r="AT42" s="1014"/>
      <c r="AU42" s="1014"/>
      <c r="AV42" s="1014"/>
      <c r="AW42" s="1014"/>
      <c r="AX42" s="1014"/>
      <c r="AY42" s="1014"/>
      <c r="AZ42" s="1014"/>
      <c r="BA42" s="1014"/>
      <c r="BB42" s="1014"/>
      <c r="BC42" s="1014"/>
      <c r="BD42" s="1014"/>
      <c r="BE42" s="1014"/>
      <c r="BF42" s="1009"/>
      <c r="BG42" s="1010"/>
      <c r="BH42" s="1010"/>
      <c r="BI42" s="1010"/>
      <c r="BJ42" s="1010"/>
      <c r="BK42" s="1010"/>
      <c r="BL42" s="1010"/>
      <c r="BM42" s="1010"/>
      <c r="BN42" s="1010"/>
      <c r="BO42" s="1010"/>
      <c r="BP42" s="1010"/>
      <c r="BQ42" s="1010"/>
      <c r="BR42" s="1010"/>
      <c r="BS42" s="1010"/>
      <c r="BT42" s="1010"/>
      <c r="BU42" s="1010"/>
      <c r="BV42" s="1010"/>
      <c r="BW42" s="1010"/>
      <c r="BX42" s="1010"/>
      <c r="BY42" s="1010"/>
      <c r="BZ42" s="1011"/>
    </row>
    <row r="43" spans="1:78" s="18" customFormat="1" ht="15" customHeight="1">
      <c r="A43" s="17"/>
      <c r="B43" s="999"/>
      <c r="C43" s="1000"/>
      <c r="D43" s="1000"/>
      <c r="E43" s="1000"/>
      <c r="F43" s="1000"/>
      <c r="G43" s="1000"/>
      <c r="H43" s="1000"/>
      <c r="I43" s="1000"/>
      <c r="J43" s="1000"/>
      <c r="K43" s="1001"/>
      <c r="L43" s="21"/>
      <c r="M43" s="22"/>
      <c r="N43" s="1015" t="s">
        <v>109</v>
      </c>
      <c r="O43" s="1015"/>
      <c r="P43" s="1015"/>
      <c r="Q43" s="1015"/>
      <c r="R43" s="1015"/>
      <c r="S43" s="1015"/>
      <c r="T43" s="1015"/>
      <c r="U43" s="1016" t="s">
        <v>107</v>
      </c>
      <c r="V43" s="1016"/>
      <c r="W43" s="1016"/>
      <c r="X43" s="1016"/>
      <c r="Y43" s="1016"/>
      <c r="Z43" s="1016"/>
      <c r="AA43" s="1016"/>
      <c r="AB43" s="1016"/>
      <c r="AC43" s="1016"/>
      <c r="AD43" s="1016"/>
      <c r="AE43" s="1009"/>
      <c r="AF43" s="1010"/>
      <c r="AG43" s="1010"/>
      <c r="AH43" s="1010"/>
      <c r="AI43" s="1010"/>
      <c r="AJ43" s="1010"/>
      <c r="AK43" s="1010"/>
      <c r="AL43" s="1010"/>
      <c r="AM43" s="1010"/>
      <c r="AN43" s="1010"/>
      <c r="AO43" s="1010"/>
      <c r="AP43" s="1010"/>
      <c r="AQ43" s="1010"/>
      <c r="AR43" s="1010"/>
      <c r="AS43" s="1010"/>
      <c r="AT43" s="1010"/>
      <c r="AU43" s="1010"/>
      <c r="AV43" s="1010"/>
      <c r="AW43" s="1010"/>
      <c r="AX43" s="1010"/>
      <c r="AY43" s="1010"/>
      <c r="AZ43" s="1010"/>
      <c r="BA43" s="1010"/>
      <c r="BB43" s="1010"/>
      <c r="BC43" s="1010"/>
      <c r="BD43" s="1010"/>
      <c r="BE43" s="1010"/>
      <c r="BF43" s="1010"/>
      <c r="BG43" s="1010"/>
      <c r="BH43" s="1010"/>
      <c r="BI43" s="1010"/>
      <c r="BJ43" s="1010"/>
      <c r="BK43" s="1010"/>
      <c r="BL43" s="1010"/>
      <c r="BM43" s="1010"/>
      <c r="BN43" s="1010"/>
      <c r="BO43" s="1010"/>
      <c r="BP43" s="1010"/>
      <c r="BQ43" s="1010"/>
      <c r="BR43" s="1010"/>
      <c r="BS43" s="1010"/>
      <c r="BT43" s="1010"/>
      <c r="BU43" s="1010"/>
      <c r="BV43" s="1010"/>
      <c r="BW43" s="1010"/>
      <c r="BX43" s="1010"/>
      <c r="BY43" s="1010"/>
      <c r="BZ43" s="1011"/>
    </row>
    <row r="44" spans="1:78" s="18" customFormat="1" ht="15" customHeight="1">
      <c r="A44" s="17"/>
      <c r="B44" s="999"/>
      <c r="C44" s="1000"/>
      <c r="D44" s="1000"/>
      <c r="E44" s="1000"/>
      <c r="F44" s="1000"/>
      <c r="G44" s="1000"/>
      <c r="H44" s="1000"/>
      <c r="I44" s="1000"/>
      <c r="J44" s="1000"/>
      <c r="K44" s="1001"/>
      <c r="L44" s="19"/>
      <c r="M44" s="20"/>
      <c r="N44" s="1015"/>
      <c r="O44" s="1015"/>
      <c r="P44" s="1015"/>
      <c r="Q44" s="1015"/>
      <c r="R44" s="1015"/>
      <c r="S44" s="1015"/>
      <c r="T44" s="1015"/>
      <c r="U44" s="1016" t="s">
        <v>21</v>
      </c>
      <c r="V44" s="1016"/>
      <c r="W44" s="1016"/>
      <c r="X44" s="1016"/>
      <c r="Y44" s="1016"/>
      <c r="Z44" s="1016"/>
      <c r="AA44" s="1016"/>
      <c r="AB44" s="1016"/>
      <c r="AC44" s="1016"/>
      <c r="AD44" s="1016"/>
      <c r="AE44" s="1009"/>
      <c r="AF44" s="1010"/>
      <c r="AG44" s="1010"/>
      <c r="AH44" s="1010"/>
      <c r="AI44" s="1010"/>
      <c r="AJ44" s="1010"/>
      <c r="AK44" s="1010"/>
      <c r="AL44" s="1010"/>
      <c r="AM44" s="1010"/>
      <c r="AN44" s="1010"/>
      <c r="AO44" s="1010"/>
      <c r="AP44" s="1010"/>
      <c r="AQ44" s="1010"/>
      <c r="AR44" s="1010"/>
      <c r="AS44" s="1010"/>
      <c r="AT44" s="1010"/>
      <c r="AU44" s="1010"/>
      <c r="AV44" s="1010"/>
      <c r="AW44" s="1010"/>
      <c r="AX44" s="1010"/>
      <c r="AY44" s="1010"/>
      <c r="AZ44" s="1010"/>
      <c r="BA44" s="1010"/>
      <c r="BB44" s="1010"/>
      <c r="BC44" s="1010"/>
      <c r="BD44" s="1010"/>
      <c r="BE44" s="1010"/>
      <c r="BF44" s="1010"/>
      <c r="BG44" s="1010"/>
      <c r="BH44" s="1010"/>
      <c r="BI44" s="1010"/>
      <c r="BJ44" s="1010"/>
      <c r="BK44" s="1010"/>
      <c r="BL44" s="1010"/>
      <c r="BM44" s="1010"/>
      <c r="BN44" s="1010"/>
      <c r="BO44" s="1010"/>
      <c r="BP44" s="1010"/>
      <c r="BQ44" s="1010"/>
      <c r="BR44" s="1010"/>
      <c r="BS44" s="1010"/>
      <c r="BT44" s="1010"/>
      <c r="BU44" s="1010"/>
      <c r="BV44" s="1010"/>
      <c r="BW44" s="1010"/>
      <c r="BX44" s="1010"/>
      <c r="BY44" s="1010"/>
      <c r="BZ44" s="1011"/>
    </row>
    <row r="45" spans="1:78" s="18" customFormat="1" ht="15" customHeight="1">
      <c r="A45" s="17"/>
      <c r="B45" s="999"/>
      <c r="C45" s="1000"/>
      <c r="D45" s="1000"/>
      <c r="E45" s="1000"/>
      <c r="F45" s="1000"/>
      <c r="G45" s="1000"/>
      <c r="H45" s="1000"/>
      <c r="I45" s="1000"/>
      <c r="J45" s="1000"/>
      <c r="K45" s="1001"/>
      <c r="L45" s="19"/>
      <c r="M45" s="20"/>
      <c r="N45" s="1015"/>
      <c r="O45" s="1015"/>
      <c r="P45" s="1015"/>
      <c r="Q45" s="1015"/>
      <c r="R45" s="1015"/>
      <c r="S45" s="1015"/>
      <c r="T45" s="1015"/>
      <c r="U45" s="1016" t="s">
        <v>111</v>
      </c>
      <c r="V45" s="1016"/>
      <c r="W45" s="1016"/>
      <c r="X45" s="1016"/>
      <c r="Y45" s="1016"/>
      <c r="Z45" s="1016"/>
      <c r="AA45" s="1016"/>
      <c r="AB45" s="1016"/>
      <c r="AC45" s="1016"/>
      <c r="AD45" s="1016"/>
      <c r="AE45" s="1009"/>
      <c r="AF45" s="1010"/>
      <c r="AG45" s="1010"/>
      <c r="AH45" s="1010"/>
      <c r="AI45" s="1010"/>
      <c r="AJ45" s="1010"/>
      <c r="AK45" s="1010"/>
      <c r="AL45" s="1010"/>
      <c r="AM45" s="1010"/>
      <c r="AN45" s="1010"/>
      <c r="AO45" s="1010"/>
      <c r="AP45" s="1010"/>
      <c r="AQ45" s="1010"/>
      <c r="AR45" s="1010"/>
      <c r="AS45" s="1010"/>
      <c r="AT45" s="1010"/>
      <c r="AU45" s="1010"/>
      <c r="AV45" s="1014" t="s">
        <v>112</v>
      </c>
      <c r="AW45" s="1014"/>
      <c r="AX45" s="1014"/>
      <c r="AY45" s="1014"/>
      <c r="AZ45" s="1014"/>
      <c r="BA45" s="1014"/>
      <c r="BB45" s="1014"/>
      <c r="BC45" s="1009"/>
      <c r="BD45" s="1010"/>
      <c r="BE45" s="1010"/>
      <c r="BF45" s="1010"/>
      <c r="BG45" s="1010"/>
      <c r="BH45" s="1010"/>
      <c r="BI45" s="1010"/>
      <c r="BJ45" s="1010"/>
      <c r="BK45" s="1010"/>
      <c r="BL45" s="1010"/>
      <c r="BM45" s="1010"/>
      <c r="BN45" s="1010"/>
      <c r="BO45" s="1010"/>
      <c r="BP45" s="1010"/>
      <c r="BQ45" s="1010"/>
      <c r="BR45" s="1010"/>
      <c r="BS45" s="1010"/>
      <c r="BT45" s="1010"/>
      <c r="BU45" s="1010"/>
      <c r="BV45" s="1010"/>
      <c r="BW45" s="1010"/>
      <c r="BX45" s="1010"/>
      <c r="BY45" s="1010"/>
      <c r="BZ45" s="1011"/>
    </row>
    <row r="46" spans="1:78" s="18" customFormat="1" ht="15" customHeight="1">
      <c r="A46" s="17"/>
      <c r="B46" s="999"/>
      <c r="C46" s="1000"/>
      <c r="D46" s="1000"/>
      <c r="E46" s="1000"/>
      <c r="F46" s="1000"/>
      <c r="G46" s="1000"/>
      <c r="H46" s="1000"/>
      <c r="I46" s="1000"/>
      <c r="J46" s="1000"/>
      <c r="K46" s="1001"/>
      <c r="L46" s="23"/>
      <c r="M46" s="24"/>
      <c r="N46" s="1015"/>
      <c r="O46" s="1015"/>
      <c r="P46" s="1015"/>
      <c r="Q46" s="1015"/>
      <c r="R46" s="1015"/>
      <c r="S46" s="1015"/>
      <c r="T46" s="1015"/>
      <c r="U46" s="1012" t="s">
        <v>108</v>
      </c>
      <c r="V46" s="1012"/>
      <c r="W46" s="1012"/>
      <c r="X46" s="1012"/>
      <c r="Y46" s="1012"/>
      <c r="Z46" s="1012"/>
      <c r="AA46" s="1012"/>
      <c r="AB46" s="1012"/>
      <c r="AC46" s="1012"/>
      <c r="AD46" s="1012"/>
      <c r="AE46" s="1017"/>
      <c r="AF46" s="1010"/>
      <c r="AG46" s="1010"/>
      <c r="AH46" s="1010"/>
      <c r="AI46" s="1010"/>
      <c r="AJ46" s="1010"/>
      <c r="AK46" s="1010"/>
      <c r="AL46" s="1010"/>
      <c r="AM46" s="1010"/>
      <c r="AN46" s="1010"/>
      <c r="AO46" s="1010"/>
      <c r="AP46" s="1010"/>
      <c r="AQ46" s="1010"/>
      <c r="AR46" s="1010"/>
      <c r="AS46" s="1010"/>
      <c r="AT46" s="1010"/>
      <c r="AU46" s="1010"/>
      <c r="AV46" s="1010"/>
      <c r="AW46" s="1010"/>
      <c r="AX46" s="1010"/>
      <c r="AY46" s="1010"/>
      <c r="AZ46" s="1010"/>
      <c r="BA46" s="1010"/>
      <c r="BB46" s="1010"/>
      <c r="BC46" s="1010"/>
      <c r="BD46" s="1010"/>
      <c r="BE46" s="1010"/>
      <c r="BF46" s="1010"/>
      <c r="BG46" s="1010"/>
      <c r="BH46" s="1010"/>
      <c r="BI46" s="1010"/>
      <c r="BJ46" s="1010"/>
      <c r="BK46" s="1010"/>
      <c r="BL46" s="1010"/>
      <c r="BM46" s="1010"/>
      <c r="BN46" s="1010"/>
      <c r="BO46" s="1010"/>
      <c r="BP46" s="1010"/>
      <c r="BQ46" s="1010"/>
      <c r="BR46" s="1010"/>
      <c r="BS46" s="1010"/>
      <c r="BT46" s="1010"/>
      <c r="BU46" s="1010"/>
      <c r="BV46" s="1010"/>
      <c r="BW46" s="1010"/>
      <c r="BX46" s="1010"/>
      <c r="BY46" s="1010"/>
      <c r="BZ46" s="1011"/>
    </row>
    <row r="47" spans="1:78" s="18" customFormat="1" ht="15" customHeight="1">
      <c r="A47" s="17"/>
      <c r="B47" s="999"/>
      <c r="C47" s="1000"/>
      <c r="D47" s="1000"/>
      <c r="E47" s="1000"/>
      <c r="F47" s="1000"/>
      <c r="G47" s="1000"/>
      <c r="H47" s="1000"/>
      <c r="I47" s="1000"/>
      <c r="J47" s="1000"/>
      <c r="K47" s="1001"/>
      <c r="L47" s="19"/>
      <c r="M47" s="20"/>
      <c r="N47" s="1012" t="s">
        <v>122</v>
      </c>
      <c r="O47" s="1012"/>
      <c r="P47" s="1012"/>
      <c r="Q47" s="1012"/>
      <c r="R47" s="1012"/>
      <c r="S47" s="1012"/>
      <c r="T47" s="1012"/>
      <c r="U47" s="1012"/>
      <c r="V47" s="1012"/>
      <c r="W47" s="1012"/>
      <c r="X47" s="1012"/>
      <c r="Y47" s="1012"/>
      <c r="Z47" s="1012"/>
      <c r="AA47" s="1012"/>
      <c r="AB47" s="1012"/>
      <c r="AC47" s="1012"/>
      <c r="AD47" s="1012"/>
      <c r="AE47" s="1013"/>
      <c r="AF47" s="1013"/>
      <c r="AG47" s="1013"/>
      <c r="AH47" s="1013"/>
      <c r="AI47" s="1013"/>
      <c r="AJ47" s="1013"/>
      <c r="AK47" s="1013"/>
      <c r="AL47" s="1013"/>
      <c r="AM47" s="1013"/>
      <c r="AN47" s="1013"/>
      <c r="AO47" s="1013"/>
      <c r="AP47" s="1013"/>
      <c r="AQ47" s="1013"/>
      <c r="AR47" s="1014" t="s">
        <v>110</v>
      </c>
      <c r="AS47" s="1014"/>
      <c r="AT47" s="1014"/>
      <c r="AU47" s="1014"/>
      <c r="AV47" s="1014"/>
      <c r="AW47" s="1014"/>
      <c r="AX47" s="1014"/>
      <c r="AY47" s="1014"/>
      <c r="AZ47" s="1014"/>
      <c r="BA47" s="1014"/>
      <c r="BB47" s="1014"/>
      <c r="BC47" s="1014"/>
      <c r="BD47" s="1014"/>
      <c r="BE47" s="1014"/>
      <c r="BF47" s="1009"/>
      <c r="BG47" s="1010"/>
      <c r="BH47" s="1010"/>
      <c r="BI47" s="1010"/>
      <c r="BJ47" s="1010"/>
      <c r="BK47" s="1010"/>
      <c r="BL47" s="1010"/>
      <c r="BM47" s="1010"/>
      <c r="BN47" s="1010"/>
      <c r="BO47" s="1010"/>
      <c r="BP47" s="1010"/>
      <c r="BQ47" s="1010"/>
      <c r="BR47" s="1010"/>
      <c r="BS47" s="1010"/>
      <c r="BT47" s="1010"/>
      <c r="BU47" s="1010"/>
      <c r="BV47" s="1010"/>
      <c r="BW47" s="1010"/>
      <c r="BX47" s="1010"/>
      <c r="BY47" s="1010"/>
      <c r="BZ47" s="1011"/>
    </row>
    <row r="48" spans="1:78" s="18" customFormat="1" ht="15" customHeight="1">
      <c r="A48" s="17"/>
      <c r="B48" s="999"/>
      <c r="C48" s="1000"/>
      <c r="D48" s="1000"/>
      <c r="E48" s="1000"/>
      <c r="F48" s="1000"/>
      <c r="G48" s="1000"/>
      <c r="H48" s="1000"/>
      <c r="I48" s="1000"/>
      <c r="J48" s="1000"/>
      <c r="K48" s="1001"/>
      <c r="L48" s="21"/>
      <c r="M48" s="22"/>
      <c r="N48" s="1015" t="s">
        <v>109</v>
      </c>
      <c r="O48" s="1015"/>
      <c r="P48" s="1015"/>
      <c r="Q48" s="1015"/>
      <c r="R48" s="1015"/>
      <c r="S48" s="1015"/>
      <c r="T48" s="1015"/>
      <c r="U48" s="1016" t="s">
        <v>107</v>
      </c>
      <c r="V48" s="1016"/>
      <c r="W48" s="1016"/>
      <c r="X48" s="1016"/>
      <c r="Y48" s="1016"/>
      <c r="Z48" s="1016"/>
      <c r="AA48" s="1016"/>
      <c r="AB48" s="1016"/>
      <c r="AC48" s="1016"/>
      <c r="AD48" s="1016"/>
      <c r="AE48" s="1009"/>
      <c r="AF48" s="1010"/>
      <c r="AG48" s="1010"/>
      <c r="AH48" s="1010"/>
      <c r="AI48" s="1010"/>
      <c r="AJ48" s="1010"/>
      <c r="AK48" s="1010"/>
      <c r="AL48" s="1010"/>
      <c r="AM48" s="1010"/>
      <c r="AN48" s="1010"/>
      <c r="AO48" s="1010"/>
      <c r="AP48" s="1010"/>
      <c r="AQ48" s="1010"/>
      <c r="AR48" s="1010"/>
      <c r="AS48" s="1010"/>
      <c r="AT48" s="1010"/>
      <c r="AU48" s="1010"/>
      <c r="AV48" s="1010"/>
      <c r="AW48" s="1010"/>
      <c r="AX48" s="1010"/>
      <c r="AY48" s="1010"/>
      <c r="AZ48" s="1010"/>
      <c r="BA48" s="1010"/>
      <c r="BB48" s="1010"/>
      <c r="BC48" s="1010"/>
      <c r="BD48" s="1010"/>
      <c r="BE48" s="1010"/>
      <c r="BF48" s="1010"/>
      <c r="BG48" s="1010"/>
      <c r="BH48" s="1010"/>
      <c r="BI48" s="1010"/>
      <c r="BJ48" s="1010"/>
      <c r="BK48" s="1010"/>
      <c r="BL48" s="1010"/>
      <c r="BM48" s="1010"/>
      <c r="BN48" s="1010"/>
      <c r="BO48" s="1010"/>
      <c r="BP48" s="1010"/>
      <c r="BQ48" s="1010"/>
      <c r="BR48" s="1010"/>
      <c r="BS48" s="1010"/>
      <c r="BT48" s="1010"/>
      <c r="BU48" s="1010"/>
      <c r="BV48" s="1010"/>
      <c r="BW48" s="1010"/>
      <c r="BX48" s="1010"/>
      <c r="BY48" s="1010"/>
      <c r="BZ48" s="1011"/>
    </row>
    <row r="49" spans="1:78" s="18" customFormat="1" ht="15" customHeight="1">
      <c r="A49" s="17"/>
      <c r="B49" s="999"/>
      <c r="C49" s="1000"/>
      <c r="D49" s="1000"/>
      <c r="E49" s="1000"/>
      <c r="F49" s="1000"/>
      <c r="G49" s="1000"/>
      <c r="H49" s="1000"/>
      <c r="I49" s="1000"/>
      <c r="J49" s="1000"/>
      <c r="K49" s="1001"/>
      <c r="L49" s="19"/>
      <c r="M49" s="20"/>
      <c r="N49" s="1015"/>
      <c r="O49" s="1015"/>
      <c r="P49" s="1015"/>
      <c r="Q49" s="1015"/>
      <c r="R49" s="1015"/>
      <c r="S49" s="1015"/>
      <c r="T49" s="1015"/>
      <c r="U49" s="1016" t="s">
        <v>21</v>
      </c>
      <c r="V49" s="1016"/>
      <c r="W49" s="1016"/>
      <c r="X49" s="1016"/>
      <c r="Y49" s="1016"/>
      <c r="Z49" s="1016"/>
      <c r="AA49" s="1016"/>
      <c r="AB49" s="1016"/>
      <c r="AC49" s="1016"/>
      <c r="AD49" s="1016"/>
      <c r="AE49" s="1009"/>
      <c r="AF49" s="1010"/>
      <c r="AG49" s="1010"/>
      <c r="AH49" s="1010"/>
      <c r="AI49" s="1010"/>
      <c r="AJ49" s="1010"/>
      <c r="AK49" s="1010"/>
      <c r="AL49" s="1010"/>
      <c r="AM49" s="1010"/>
      <c r="AN49" s="1010"/>
      <c r="AO49" s="1010"/>
      <c r="AP49" s="1010"/>
      <c r="AQ49" s="1010"/>
      <c r="AR49" s="1010"/>
      <c r="AS49" s="1010"/>
      <c r="AT49" s="1010"/>
      <c r="AU49" s="1010"/>
      <c r="AV49" s="1010"/>
      <c r="AW49" s="1010"/>
      <c r="AX49" s="1010"/>
      <c r="AY49" s="1010"/>
      <c r="AZ49" s="1010"/>
      <c r="BA49" s="1010"/>
      <c r="BB49" s="1010"/>
      <c r="BC49" s="1010"/>
      <c r="BD49" s="1010"/>
      <c r="BE49" s="1010"/>
      <c r="BF49" s="1010"/>
      <c r="BG49" s="1010"/>
      <c r="BH49" s="1010"/>
      <c r="BI49" s="1010"/>
      <c r="BJ49" s="1010"/>
      <c r="BK49" s="1010"/>
      <c r="BL49" s="1010"/>
      <c r="BM49" s="1010"/>
      <c r="BN49" s="1010"/>
      <c r="BO49" s="1010"/>
      <c r="BP49" s="1010"/>
      <c r="BQ49" s="1010"/>
      <c r="BR49" s="1010"/>
      <c r="BS49" s="1010"/>
      <c r="BT49" s="1010"/>
      <c r="BU49" s="1010"/>
      <c r="BV49" s="1010"/>
      <c r="BW49" s="1010"/>
      <c r="BX49" s="1010"/>
      <c r="BY49" s="1010"/>
      <c r="BZ49" s="1011"/>
    </row>
    <row r="50" spans="1:78" s="18" customFormat="1" ht="15" customHeight="1">
      <c r="A50" s="17"/>
      <c r="B50" s="999"/>
      <c r="C50" s="1000"/>
      <c r="D50" s="1000"/>
      <c r="E50" s="1000"/>
      <c r="F50" s="1000"/>
      <c r="G50" s="1000"/>
      <c r="H50" s="1000"/>
      <c r="I50" s="1000"/>
      <c r="J50" s="1000"/>
      <c r="K50" s="1001"/>
      <c r="L50" s="19"/>
      <c r="M50" s="20"/>
      <c r="N50" s="1015"/>
      <c r="O50" s="1015"/>
      <c r="P50" s="1015"/>
      <c r="Q50" s="1015"/>
      <c r="R50" s="1015"/>
      <c r="S50" s="1015"/>
      <c r="T50" s="1015"/>
      <c r="U50" s="1016" t="s">
        <v>111</v>
      </c>
      <c r="V50" s="1016"/>
      <c r="W50" s="1016"/>
      <c r="X50" s="1016"/>
      <c r="Y50" s="1016"/>
      <c r="Z50" s="1016"/>
      <c r="AA50" s="1016"/>
      <c r="AB50" s="1016"/>
      <c r="AC50" s="1016"/>
      <c r="AD50" s="1016"/>
      <c r="AE50" s="1009"/>
      <c r="AF50" s="1010"/>
      <c r="AG50" s="1010"/>
      <c r="AH50" s="1010"/>
      <c r="AI50" s="1010"/>
      <c r="AJ50" s="1010"/>
      <c r="AK50" s="1010"/>
      <c r="AL50" s="1010"/>
      <c r="AM50" s="1010"/>
      <c r="AN50" s="1010"/>
      <c r="AO50" s="1010"/>
      <c r="AP50" s="1010"/>
      <c r="AQ50" s="1010"/>
      <c r="AR50" s="1010"/>
      <c r="AS50" s="1010"/>
      <c r="AT50" s="1010"/>
      <c r="AU50" s="1010"/>
      <c r="AV50" s="1014" t="s">
        <v>112</v>
      </c>
      <c r="AW50" s="1014"/>
      <c r="AX50" s="1014"/>
      <c r="AY50" s="1014"/>
      <c r="AZ50" s="1014"/>
      <c r="BA50" s="1014"/>
      <c r="BB50" s="1014"/>
      <c r="BC50" s="1009"/>
      <c r="BD50" s="1010"/>
      <c r="BE50" s="1010"/>
      <c r="BF50" s="1010"/>
      <c r="BG50" s="1010"/>
      <c r="BH50" s="1010"/>
      <c r="BI50" s="1010"/>
      <c r="BJ50" s="1010"/>
      <c r="BK50" s="1010"/>
      <c r="BL50" s="1010"/>
      <c r="BM50" s="1010"/>
      <c r="BN50" s="1010"/>
      <c r="BO50" s="1010"/>
      <c r="BP50" s="1010"/>
      <c r="BQ50" s="1010"/>
      <c r="BR50" s="1010"/>
      <c r="BS50" s="1010"/>
      <c r="BT50" s="1010"/>
      <c r="BU50" s="1010"/>
      <c r="BV50" s="1010"/>
      <c r="BW50" s="1010"/>
      <c r="BX50" s="1010"/>
      <c r="BY50" s="1010"/>
      <c r="BZ50" s="1011"/>
    </row>
    <row r="51" spans="1:78" s="18" customFormat="1" ht="15" customHeight="1">
      <c r="A51" s="17"/>
      <c r="B51" s="1002"/>
      <c r="C51" s="1003"/>
      <c r="D51" s="1003"/>
      <c r="E51" s="1003"/>
      <c r="F51" s="1003"/>
      <c r="G51" s="1003"/>
      <c r="H51" s="1003"/>
      <c r="I51" s="1003"/>
      <c r="J51" s="1003"/>
      <c r="K51" s="1004"/>
      <c r="L51" s="23"/>
      <c r="M51" s="24"/>
      <c r="N51" s="1015"/>
      <c r="O51" s="1015"/>
      <c r="P51" s="1015"/>
      <c r="Q51" s="1015"/>
      <c r="R51" s="1015"/>
      <c r="S51" s="1015"/>
      <c r="T51" s="1015"/>
      <c r="U51" s="1012" t="s">
        <v>108</v>
      </c>
      <c r="V51" s="1012"/>
      <c r="W51" s="1012"/>
      <c r="X51" s="1012"/>
      <c r="Y51" s="1012"/>
      <c r="Z51" s="1012"/>
      <c r="AA51" s="1012"/>
      <c r="AB51" s="1012"/>
      <c r="AC51" s="1012"/>
      <c r="AD51" s="1012"/>
      <c r="AE51" s="1017"/>
      <c r="AF51" s="1010"/>
      <c r="AG51" s="1010"/>
      <c r="AH51" s="1010"/>
      <c r="AI51" s="1010"/>
      <c r="AJ51" s="1010"/>
      <c r="AK51" s="1010"/>
      <c r="AL51" s="1010"/>
      <c r="AM51" s="1010"/>
      <c r="AN51" s="1010"/>
      <c r="AO51" s="1010"/>
      <c r="AP51" s="1010"/>
      <c r="AQ51" s="1010"/>
      <c r="AR51" s="1010"/>
      <c r="AS51" s="1010"/>
      <c r="AT51" s="1010"/>
      <c r="AU51" s="1010"/>
      <c r="AV51" s="1010"/>
      <c r="AW51" s="1010"/>
      <c r="AX51" s="1010"/>
      <c r="AY51" s="1010"/>
      <c r="AZ51" s="1010"/>
      <c r="BA51" s="1010"/>
      <c r="BB51" s="1010"/>
      <c r="BC51" s="1010"/>
      <c r="BD51" s="1010"/>
      <c r="BE51" s="1010"/>
      <c r="BF51" s="1010"/>
      <c r="BG51" s="1010"/>
      <c r="BH51" s="1010"/>
      <c r="BI51" s="1010"/>
      <c r="BJ51" s="1010"/>
      <c r="BK51" s="1010"/>
      <c r="BL51" s="1010"/>
      <c r="BM51" s="1010"/>
      <c r="BN51" s="1010"/>
      <c r="BO51" s="1010"/>
      <c r="BP51" s="1010"/>
      <c r="BQ51" s="1010"/>
      <c r="BR51" s="1010"/>
      <c r="BS51" s="1010"/>
      <c r="BT51" s="1010"/>
      <c r="BU51" s="1010"/>
      <c r="BV51" s="1010"/>
      <c r="BW51" s="1010"/>
      <c r="BX51" s="1010"/>
      <c r="BY51" s="1010"/>
      <c r="BZ51" s="1011"/>
    </row>
  </sheetData>
  <mergeCells count="148">
    <mergeCell ref="N47:AD47"/>
    <mergeCell ref="AE47:AQ47"/>
    <mergeCell ref="AR47:BE47"/>
    <mergeCell ref="BF47:BZ47"/>
    <mergeCell ref="AE51:BZ51"/>
    <mergeCell ref="N48:T51"/>
    <mergeCell ref="U48:AD48"/>
    <mergeCell ref="AE48:BZ48"/>
    <mergeCell ref="U49:AD49"/>
    <mergeCell ref="AE49:BZ49"/>
    <mergeCell ref="U50:AD50"/>
    <mergeCell ref="AE50:AU50"/>
    <mergeCell ref="AV50:BB50"/>
    <mergeCell ref="BC50:BZ50"/>
    <mergeCell ref="U51:AD51"/>
    <mergeCell ref="N42:AD42"/>
    <mergeCell ref="AE42:AQ42"/>
    <mergeCell ref="AR42:BE42"/>
    <mergeCell ref="BF42:BZ42"/>
    <mergeCell ref="N43:T46"/>
    <mergeCell ref="U43:AD43"/>
    <mergeCell ref="AE43:BZ43"/>
    <mergeCell ref="U44:AD44"/>
    <mergeCell ref="AE44:BZ44"/>
    <mergeCell ref="U45:AD45"/>
    <mergeCell ref="AE45:AU45"/>
    <mergeCell ref="AV45:BB45"/>
    <mergeCell ref="BC45:BZ45"/>
    <mergeCell ref="U46:AD46"/>
    <mergeCell ref="AE46:BZ46"/>
    <mergeCell ref="U40:AD40"/>
    <mergeCell ref="AE40:AU40"/>
    <mergeCell ref="AV40:BB40"/>
    <mergeCell ref="BC40:BZ40"/>
    <mergeCell ref="U41:AD41"/>
    <mergeCell ref="AE41:BZ41"/>
    <mergeCell ref="AE36:BZ36"/>
    <mergeCell ref="N37:AD37"/>
    <mergeCell ref="AE37:AQ37"/>
    <mergeCell ref="AR37:BE37"/>
    <mergeCell ref="BF37:BZ37"/>
    <mergeCell ref="N38:T41"/>
    <mergeCell ref="U38:AD38"/>
    <mergeCell ref="AE38:BZ38"/>
    <mergeCell ref="U39:AD39"/>
    <mergeCell ref="AE39:BZ39"/>
    <mergeCell ref="N33:T36"/>
    <mergeCell ref="U33:AD33"/>
    <mergeCell ref="AE33:BZ33"/>
    <mergeCell ref="U34:AD34"/>
    <mergeCell ref="AE34:BZ34"/>
    <mergeCell ref="U35:AD35"/>
    <mergeCell ref="AE35:AU35"/>
    <mergeCell ref="AV35:BB35"/>
    <mergeCell ref="BC35:BZ35"/>
    <mergeCell ref="U36:AD36"/>
    <mergeCell ref="AE30:BZ30"/>
    <mergeCell ref="L31:AD31"/>
    <mergeCell ref="AE31:BZ31"/>
    <mergeCell ref="N32:AD32"/>
    <mergeCell ref="AE32:AQ32"/>
    <mergeCell ref="AR32:BE32"/>
    <mergeCell ref="BF32:BZ32"/>
    <mergeCell ref="N27:T30"/>
    <mergeCell ref="U27:AD27"/>
    <mergeCell ref="AE27:BZ27"/>
    <mergeCell ref="U28:AD28"/>
    <mergeCell ref="AE28:BZ28"/>
    <mergeCell ref="U29:AD29"/>
    <mergeCell ref="AE29:AU29"/>
    <mergeCell ref="AV29:BB29"/>
    <mergeCell ref="BC29:BZ29"/>
    <mergeCell ref="U30:AD30"/>
    <mergeCell ref="AE24:BZ24"/>
    <mergeCell ref="L25:AD25"/>
    <mergeCell ref="AE25:BZ25"/>
    <mergeCell ref="N26:AD26"/>
    <mergeCell ref="AE26:AQ26"/>
    <mergeCell ref="AR26:BE26"/>
    <mergeCell ref="BF26:BZ26"/>
    <mergeCell ref="N21:T24"/>
    <mergeCell ref="U21:AD21"/>
    <mergeCell ref="AE21:BZ21"/>
    <mergeCell ref="U22:AD22"/>
    <mergeCell ref="AE22:BZ22"/>
    <mergeCell ref="U23:AD23"/>
    <mergeCell ref="AE23:AU23"/>
    <mergeCell ref="AV23:BB23"/>
    <mergeCell ref="BC23:BZ23"/>
    <mergeCell ref="U24:AD24"/>
    <mergeCell ref="AE18:BZ18"/>
    <mergeCell ref="L19:AD19"/>
    <mergeCell ref="AE19:BZ19"/>
    <mergeCell ref="N20:AD20"/>
    <mergeCell ref="AE20:AQ20"/>
    <mergeCell ref="AR20:BE20"/>
    <mergeCell ref="BF20:BZ20"/>
    <mergeCell ref="N15:T18"/>
    <mergeCell ref="U15:AD15"/>
    <mergeCell ref="AE15:BZ15"/>
    <mergeCell ref="U16:AD16"/>
    <mergeCell ref="AE16:BZ16"/>
    <mergeCell ref="U17:AD17"/>
    <mergeCell ref="AE17:AU17"/>
    <mergeCell ref="AV17:BB17"/>
    <mergeCell ref="BC17:BZ17"/>
    <mergeCell ref="U18:AD18"/>
    <mergeCell ref="AE12:BZ12"/>
    <mergeCell ref="L13:AD13"/>
    <mergeCell ref="AE13:BZ13"/>
    <mergeCell ref="N14:AD14"/>
    <mergeCell ref="AE14:AQ14"/>
    <mergeCell ref="AR14:BE14"/>
    <mergeCell ref="BF14:BZ14"/>
    <mergeCell ref="N9:T12"/>
    <mergeCell ref="U9:AD9"/>
    <mergeCell ref="AE9:BZ9"/>
    <mergeCell ref="U10:AD10"/>
    <mergeCell ref="AE10:BZ10"/>
    <mergeCell ref="U11:AD11"/>
    <mergeCell ref="AE11:AU11"/>
    <mergeCell ref="AV11:BB11"/>
    <mergeCell ref="BC11:BZ11"/>
    <mergeCell ref="U12:AD12"/>
    <mergeCell ref="B1:K51"/>
    <mergeCell ref="L1:AD1"/>
    <mergeCell ref="AE1:BZ1"/>
    <mergeCell ref="N2:AD2"/>
    <mergeCell ref="AE2:AQ2"/>
    <mergeCell ref="AR2:BE2"/>
    <mergeCell ref="BF2:BZ2"/>
    <mergeCell ref="N3:T6"/>
    <mergeCell ref="U3:AD3"/>
    <mergeCell ref="AE3:BZ3"/>
    <mergeCell ref="U6:AD6"/>
    <mergeCell ref="AE6:BZ6"/>
    <mergeCell ref="L7:AD7"/>
    <mergeCell ref="AE7:BZ7"/>
    <mergeCell ref="N8:AD8"/>
    <mergeCell ref="AE8:AQ8"/>
    <mergeCell ref="AR8:BE8"/>
    <mergeCell ref="BF8:BZ8"/>
    <mergeCell ref="U4:AD4"/>
    <mergeCell ref="AE4:BZ4"/>
    <mergeCell ref="U5:AD5"/>
    <mergeCell ref="AE5:AU5"/>
    <mergeCell ref="AV5:BB5"/>
    <mergeCell ref="BC5:BZ5"/>
  </mergeCells>
  <phoneticPr fontId="4"/>
  <dataValidations count="1">
    <dataValidation type="list" allowBlank="1" showInputMessage="1" showErrorMessage="1" sqref="AE2:AQ2 AE8:AQ8 AE14:AQ14 AE20:AQ20 AE26:AQ26 AE32:AQ32 AE37:AQ37 AE42:AQ42 AE47:AQ47" xr:uid="{1E37C48F-0D0D-40D4-A7F0-EA901B085F06}">
      <formula1>"発電事業者,需要家"</formula1>
    </dataValidation>
  </dataValidations>
  <pageMargins left="0.70866141732283472" right="0.51181102362204722" top="0.94488188976377963" bottom="0.39370078740157483" header="0.31496062992125984" footer="0"/>
  <pageSetup paperSize="9" scale="95" fitToHeight="0" orientation="portrait" r:id="rId1"/>
  <headerFooter>
    <oddFooter>&amp;C&amp;9&amp;P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B-1別紙１実施計画</vt:lpstr>
      <vt:lpstr>C-1①経費内訳（１年目）</vt:lpstr>
      <vt:lpstr>C-2①経費内訳表（１年目）</vt:lpstr>
      <vt:lpstr>C-1②経費内訳（２年目）</vt:lpstr>
      <vt:lpstr>C-2②経費内訳表（２年目）</vt:lpstr>
      <vt:lpstr>C-1③経費内訳（全体) </vt:lpstr>
      <vt:lpstr>経費内訳表 (記入例)</vt:lpstr>
      <vt:lpstr>共同事業者</vt:lpstr>
      <vt:lpstr>'B-1別紙１実施計画'!Print_Area</vt:lpstr>
      <vt:lpstr>'C-1①経費内訳（１年目）'!Print_Area</vt:lpstr>
      <vt:lpstr>'C-1②経費内訳（２年目）'!Print_Area</vt:lpstr>
      <vt:lpstr>'C-1③経費内訳（全体) '!Print_Area</vt:lpstr>
      <vt:lpstr>'C-2①経費内訳表（１年目）'!Print_Area</vt:lpstr>
      <vt:lpstr>'C-2②経費内訳表（２年目）'!Print_Area</vt:lpstr>
      <vt:lpstr>共同事業者!Print_Area</vt:lpstr>
      <vt:lpstr>'経費内訳表 (記入例)'!Print_Area</vt:lpstr>
      <vt:lpstr>'C-2①経費内訳表（１年目）'!Print_Titles</vt:lpstr>
      <vt:lpstr>'C-2②経費内訳表（２年目）'!Print_Titles</vt:lpstr>
      <vt:lpstr>'経費内訳表 (記入例)'!Print_Titles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2021-06-17T02:13:42Z</cp:lastPrinted>
  <dcterms:created xsi:type="dcterms:W3CDTF">2015-06-05T18:19:34Z</dcterms:created>
  <dcterms:modified xsi:type="dcterms:W3CDTF">2021-07-05T08:42:57Z</dcterms:modified>
</cp:coreProperties>
</file>